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tabRatio="790" activeTab="0"/>
  </bookViews>
  <sheets>
    <sheet name="I_Front page" sheetId="1" r:id="rId1"/>
    <sheet name="II_revenue and costs" sheetId="2" r:id="rId2"/>
    <sheet name="III_investments-residual value" sheetId="3" r:id="rId3"/>
    <sheet name="IV_cash flow" sheetId="4" r:id="rId4"/>
  </sheets>
  <definedNames>
    <definedName name="_xlnm.Print_Area" localSheetId="0">'I_Front page'!$A$1:$I$56</definedName>
    <definedName name="_xlnm.Print_Area" localSheetId="1">'II_revenue and costs'!$A$1:$D$169</definedName>
    <definedName name="_xlnm.Print_Area" localSheetId="2">'III_investments-residual value'!$A$1:$E$48</definedName>
    <definedName name="_xlnm.Print_Area" localSheetId="3">'IV_cash flow'!$A$1:$R$96</definedName>
    <definedName name="_xlnm.Print_Titles" localSheetId="1">'II_revenue and costs'!$6:$6</definedName>
  </definedNames>
  <calcPr fullCalcOnLoad="1"/>
</workbook>
</file>

<file path=xl/sharedStrings.xml><?xml version="1.0" encoding="utf-8"?>
<sst xmlns="http://schemas.openxmlformats.org/spreadsheetml/2006/main" count="354" uniqueCount="204">
  <si>
    <t>3.1.</t>
  </si>
  <si>
    <t>m3</t>
  </si>
  <si>
    <t>-</t>
  </si>
  <si>
    <t>1.1.</t>
  </si>
  <si>
    <t>1.2.</t>
  </si>
  <si>
    <t>1.3.</t>
  </si>
  <si>
    <t>1.4.</t>
  </si>
  <si>
    <t>1.5.</t>
  </si>
  <si>
    <t>1.6.</t>
  </si>
  <si>
    <t>2.1.</t>
  </si>
  <si>
    <t>2.2.</t>
  </si>
  <si>
    <t>2.3.</t>
  </si>
  <si>
    <t>2.4.</t>
  </si>
  <si>
    <t>2.5.</t>
  </si>
  <si>
    <t>2.6.</t>
  </si>
  <si>
    <t>4.1.</t>
  </si>
  <si>
    <t>5.1.</t>
  </si>
  <si>
    <t>FNPV/C:</t>
  </si>
  <si>
    <t>6.1.</t>
  </si>
  <si>
    <t>6.2.</t>
  </si>
  <si>
    <t>Diskontēta ieguldījumu vērtība</t>
  </si>
  <si>
    <t>Diskontēta atlikusī vērtība</t>
  </si>
  <si>
    <t>Diskontēti ieņēmumi (ienākumi-izdevumi)</t>
  </si>
  <si>
    <t>1.7.</t>
  </si>
  <si>
    <t>3.2.</t>
  </si>
  <si>
    <t>Measure</t>
  </si>
  <si>
    <t>Contracts (per year)</t>
  </si>
  <si>
    <t>number</t>
  </si>
  <si>
    <t>Visitors</t>
  </si>
  <si>
    <t>qty./per year</t>
  </si>
  <si>
    <t>Entrance fee</t>
  </si>
  <si>
    <t>Events (per year)</t>
  </si>
  <si>
    <t>persons</t>
  </si>
  <si>
    <t>Tuition fee</t>
  </si>
  <si>
    <t>Patients per year</t>
  </si>
  <si>
    <t>Average patient fee</t>
  </si>
  <si>
    <t>Consumers, users</t>
  </si>
  <si>
    <t>Sewage collected</t>
  </si>
  <si>
    <t>Energy and recources</t>
  </si>
  <si>
    <t>Water supply</t>
  </si>
  <si>
    <t>Electricity</t>
  </si>
  <si>
    <t>MWh/per year</t>
  </si>
  <si>
    <t>Heating consumption</t>
  </si>
  <si>
    <t>Heating costs:</t>
  </si>
  <si>
    <t>Personel</t>
  </si>
  <si>
    <t>Taxes</t>
  </si>
  <si>
    <t>Property tax</t>
  </si>
  <si>
    <t>Natural resources tax</t>
  </si>
  <si>
    <t>Total taxes:</t>
  </si>
  <si>
    <t>Maintenance costs</t>
  </si>
  <si>
    <t>Regular maintainance</t>
  </si>
  <si>
    <t>Materials</t>
  </si>
  <si>
    <t>Administration costs</t>
  </si>
  <si>
    <t>Connections</t>
  </si>
  <si>
    <t>Gass/transport</t>
  </si>
  <si>
    <t>Other costs</t>
  </si>
  <si>
    <t>Initial investments</t>
  </si>
  <si>
    <t>Year</t>
  </si>
  <si>
    <t>Assets</t>
  </si>
  <si>
    <t>Depreciation rate per year, %</t>
  </si>
  <si>
    <t>1. Investments in buildings and construction</t>
  </si>
  <si>
    <t>2. Investments in facility</t>
  </si>
  <si>
    <t>3. Investments in equipment</t>
  </si>
  <si>
    <t>4. Investments in intangible assets</t>
  </si>
  <si>
    <t>5. Other investments</t>
  </si>
  <si>
    <t>TOTAL:</t>
  </si>
  <si>
    <t>Project cash flow, EUR</t>
  </si>
  <si>
    <t>No</t>
  </si>
  <si>
    <t>Project eligible investments</t>
  </si>
  <si>
    <t>Investments from other directly related projects</t>
  </si>
  <si>
    <t>Residual value of investments</t>
  </si>
  <si>
    <t>Financial gap for Project</t>
  </si>
  <si>
    <t>Financial gap</t>
  </si>
  <si>
    <t>Maximum grant amount</t>
  </si>
  <si>
    <t>Financial results for Project</t>
  </si>
  <si>
    <t>Cost reduction</t>
  </si>
  <si>
    <t>Reduction in costs after implementing project</t>
  </si>
  <si>
    <t>samazinājums</t>
  </si>
  <si>
    <t>pieaugums</t>
  </si>
  <si>
    <t>Calculation of investments and residual value</t>
  </si>
  <si>
    <t>1.3.Investments in facility</t>
  </si>
  <si>
    <t>1.2.Investments directly connected with construction</t>
  </si>
  <si>
    <t>1.1.Investments in buildings and construction</t>
  </si>
  <si>
    <t>1.4.Investments in equipment</t>
  </si>
  <si>
    <t>1.5.Investments in intangible assets</t>
  </si>
  <si>
    <t>Initial value, EUR</t>
  </si>
  <si>
    <r>
      <t>Residual value at the end of year 15</t>
    </r>
    <r>
      <rPr>
        <vertAlign val="superscript"/>
        <sz val="10"/>
        <color indexed="8"/>
        <rFont val="Verdana"/>
        <family val="2"/>
      </rPr>
      <t>th</t>
    </r>
    <r>
      <rPr>
        <sz val="10"/>
        <color indexed="8"/>
        <rFont val="Verdana"/>
        <family val="2"/>
      </rPr>
      <t>, EUR</t>
    </r>
  </si>
  <si>
    <t>EUR/contract</t>
  </si>
  <si>
    <t>EUR/per year</t>
  </si>
  <si>
    <t>EUR/visitor</t>
  </si>
  <si>
    <t>EUR/person</t>
  </si>
  <si>
    <t>EUR/patient</t>
  </si>
  <si>
    <t>EUR/per usage</t>
  </si>
  <si>
    <t>EUR/m3</t>
  </si>
  <si>
    <t>EUR/MWh</t>
  </si>
  <si>
    <t>REVENUE</t>
  </si>
  <si>
    <t>Revenue from lease of premises, equipment</t>
  </si>
  <si>
    <t>Revenue from entrance fees</t>
  </si>
  <si>
    <t>Revenue from event management</t>
  </si>
  <si>
    <t>Revenue from services provided by libraries</t>
  </si>
  <si>
    <t>Revenue from providing internet services</t>
  </si>
  <si>
    <t>TOTAL REVENUE:</t>
  </si>
  <si>
    <t>Revenue of educational institutions</t>
  </si>
  <si>
    <t>Revenue from tuition fee</t>
  </si>
  <si>
    <t>Revenue from organisation of training courses</t>
  </si>
  <si>
    <t>Other revenue</t>
  </si>
  <si>
    <t>Revenue from sports infrastructure</t>
  </si>
  <si>
    <t>Revenue from health care infrastructure</t>
  </si>
  <si>
    <t>Revenue from tourism infrastructure</t>
  </si>
  <si>
    <t xml:space="preserve">Revenue from traffic infrastructure </t>
  </si>
  <si>
    <t>Revenue from patient fees</t>
  </si>
  <si>
    <t>Revenue from infrastructure use</t>
  </si>
  <si>
    <t>Revenue from provision of water supply services</t>
  </si>
  <si>
    <t>Revenue from sewage collection and provision of purification services</t>
  </si>
  <si>
    <t>Revenue of culture institutions</t>
  </si>
  <si>
    <t>Amounts (before project)</t>
  </si>
  <si>
    <t>Amounts (after project)</t>
  </si>
  <si>
    <t>2.1.Preparation of construction documents</t>
  </si>
  <si>
    <t>2.Costs for preparation of construction documents if not included in project eligible costs (EUR)</t>
  </si>
  <si>
    <t>Revenue from services offered by youth/children centres</t>
  </si>
  <si>
    <t>Rate, price, tariff</t>
  </si>
  <si>
    <t>Average salary, including additional taxes (social security charges, income tax)</t>
  </si>
  <si>
    <t>Total personel costs:</t>
  </si>
  <si>
    <t>Maintenance costs:</t>
  </si>
  <si>
    <t>Other revenue:</t>
  </si>
  <si>
    <t>Revenue from sewage collection and provision of purification services:</t>
  </si>
  <si>
    <t>Revenue from provision of water supply services:</t>
  </si>
  <si>
    <t>Revenue from infrastructure use:</t>
  </si>
  <si>
    <t>Revenue from entrance fees:</t>
  </si>
  <si>
    <t>Revenue from patient fees:</t>
  </si>
  <si>
    <t>Revenue from services provided:</t>
  </si>
  <si>
    <t>Revenue from organisation of training courses:</t>
  </si>
  <si>
    <t>Revenue from tuition fee:</t>
  </si>
  <si>
    <t>Revenue from services provided by libraries:</t>
  </si>
  <si>
    <t>Revenue from event management:</t>
  </si>
  <si>
    <t>3. Initial investments</t>
  </si>
  <si>
    <t>4. Residual value</t>
  </si>
  <si>
    <t>Average contract price</t>
  </si>
  <si>
    <t>Revenue from lease of premises:</t>
  </si>
  <si>
    <t>Revenue from lease of equipment:</t>
  </si>
  <si>
    <t>Revenue from lease of equipment (stands):</t>
  </si>
  <si>
    <t>Students</t>
  </si>
  <si>
    <t>Trainee</t>
  </si>
  <si>
    <t>Average fee per usage</t>
  </si>
  <si>
    <t>5. Cash flow results - net revenue</t>
  </si>
  <si>
    <t>Net revenue</t>
  </si>
  <si>
    <t>Maximum ERDF co-financing rate:</t>
  </si>
  <si>
    <t>Revenue and expenses</t>
  </si>
  <si>
    <t>Short title of the Project:</t>
  </si>
  <si>
    <t>Project title:</t>
  </si>
  <si>
    <t>Index No:</t>
  </si>
  <si>
    <t>Partner:</t>
  </si>
  <si>
    <t>Title of the institution in original language:</t>
  </si>
  <si>
    <t>E-mail:</t>
  </si>
  <si>
    <t>Phone:</t>
  </si>
  <si>
    <t>Mob. phone:</t>
  </si>
  <si>
    <t>Type short title here</t>
  </si>
  <si>
    <t>Type Project title here</t>
  </si>
  <si>
    <t>Type title of the institution in original language here</t>
  </si>
  <si>
    <t>Type name and family name here</t>
  </si>
  <si>
    <t>Signature</t>
  </si>
  <si>
    <t>Signatory's Name and Position</t>
  </si>
  <si>
    <t>Place and date of signature</t>
  </si>
  <si>
    <t>Project end year:</t>
  </si>
  <si>
    <t>Project start year                Calendar year</t>
  </si>
  <si>
    <t>1.</t>
  </si>
  <si>
    <t>Revenue</t>
  </si>
  <si>
    <t>Project Partner Organisation</t>
  </si>
  <si>
    <t>Stamp of the Project Partner Organization</t>
  </si>
  <si>
    <t>Replacement costs of short-life equipment</t>
  </si>
  <si>
    <t>Estimates of revenue and costs</t>
  </si>
  <si>
    <t>COSTS</t>
  </si>
  <si>
    <t>TOTAL COSTS:</t>
  </si>
  <si>
    <t>Description and justification on origin of revenue and costs:</t>
  </si>
  <si>
    <t>2. Costs</t>
  </si>
  <si>
    <t>Other type of revenue</t>
  </si>
  <si>
    <t xml:space="preserve">of the revenue generating investment project with total eligible costs exceeding 1 000 000 EUR </t>
  </si>
  <si>
    <t>Annex 2</t>
  </si>
  <si>
    <t>Type of revenue and costs</t>
  </si>
  <si>
    <t>1. Eligible costs (EUR)</t>
  </si>
  <si>
    <t>Financial discount rate, 4 %</t>
  </si>
  <si>
    <t>6. Discounting</t>
  </si>
  <si>
    <t>Discounted net revenue</t>
  </si>
  <si>
    <t>2.Other project costs related to generation of revenue (non-fixed assets)</t>
  </si>
  <si>
    <t>3. Investments from other directly related projects (EUR)</t>
  </si>
  <si>
    <t>3.1.Elligible costs from other directly related projects</t>
  </si>
  <si>
    <t xml:space="preserve">Description and justification:
</t>
  </si>
  <si>
    <t>7. Total amount of discounted net revenue to be deducted from the eligible project costs, including directly related project (if relevant)</t>
  </si>
  <si>
    <t xml:space="preserve">9. Total amount of discounted net revenue to be deducted from respective project eligible costs </t>
  </si>
  <si>
    <t xml:space="preserve">8. Total amount of discounted net revenue already deducted from other directly related project </t>
  </si>
  <si>
    <t>Project partners are requested to fill in information ONLY in WHITE input fields under relevant "REVENUE" and "COSTS" sections taking into account field of project. 
YELLOW fields should not be filled in as data there is automatically calculated from other fields. These fields cannot be changed or edited. 
Project partner has to indicate requested data before the project implementation and planed data after the project implementation.
Main types of "REVENUE" and "COSTS" items are predefined but project partner can identify other types of "REVENUE" and "COSTS" in the relevant white fields. 
Additional information please see in Chapters 7.4 and 7.5 of the methodology.</t>
  </si>
  <si>
    <r>
      <rPr>
        <i/>
        <u val="single"/>
        <sz val="10"/>
        <color indexed="8"/>
        <rFont val="Verdana"/>
        <family val="2"/>
      </rPr>
      <t xml:space="preserve">Point 8 should be filled in only in case </t>
    </r>
    <r>
      <rPr>
        <i/>
        <sz val="10"/>
        <color indexed="8"/>
        <rFont val="Verdana"/>
        <family val="2"/>
      </rPr>
      <t>if already one revenue generating project is under implementation and other project that will be carried out by the same partner in the same location and with similar nature or idea considered as revenue generating project is being prepared. In such a case, amount of discounted net revenue already deducted from the directly related project being under implementation should be indicated. Afterward, under point 9 the amount of discounted net revenue to be deducted from respective project eligible costs will be calculated. For more information see Chapter 7.3 of the methodology.</t>
    </r>
  </si>
  <si>
    <t>5. Investments from other directly related projects</t>
  </si>
  <si>
    <t>Worksheet II, Annex 2</t>
  </si>
  <si>
    <t>Worksheet III, Annex 2</t>
  </si>
  <si>
    <t>Worksheet IV, Annex 2</t>
  </si>
  <si>
    <t>Type address of investments' object</t>
  </si>
  <si>
    <t>Address of investments' object:</t>
  </si>
  <si>
    <t>VAT</t>
  </si>
  <si>
    <t>Full calculation of discounted net revenue</t>
  </si>
  <si>
    <t xml:space="preserve">In this annex project partner should:
- as the first calendar year indicate year when project implementation will be started taking into account that project financial flow is prepared for calendar years; in case of related projects - indicate year when earliest project was started; 
- indicate amount in EUR for investments made per relevant year for each of relevant investment type;
- in case if construction works were implemented or are planned, costs for preparation of technical documents also are considered as initial investments therefore should be indicated in Point 1.2 of this worksheet if costs for preparation of technical documents were included in project application as project preparation costs;
- indicate total investment amount of other related project or projects in the Point 3.1 of this worksheet if one project partner within the framework of the Programme implements 2 or more projects which are directly related to each other according to explanation provided in the Chapter 7.3 of the methodology; description of related project should be provided in the box below (title, index No, explanation on why projects are considered as related, etc.);
- calculation of residual value of investments should be </t>
  </si>
  <si>
    <r>
      <t xml:space="preserve">Table includes WHITE and YELLOW fields. Calculation of discounted net revenue for the project is made automatically by transferring relevant data to YELLOW fields from worksheets II and III.
In case if project partner foresees any revenue and/or expenses within the project implementation period than according to rules set in the Chapters 7.4 and 7.5 of the methodology, relevant amounts should be indicated in the WHITE fields and additional document with explanation on assessment of revenue/expenses level should be prepared and submitted as an annex to full calculation of discounted net revenue.
</t>
    </r>
    <r>
      <rPr>
        <b/>
        <i/>
        <sz val="10"/>
        <color indexed="8"/>
        <rFont val="Verdana"/>
        <family val="2"/>
      </rPr>
      <t>Project partner must fill-in this table only when all requested data is indicated in worksheets II and III.</t>
    </r>
    <r>
      <rPr>
        <i/>
        <sz val="10"/>
        <color indexed="8"/>
        <rFont val="Verdana"/>
        <family val="2"/>
      </rPr>
      <t xml:space="preserve">
This annex should be printed out and submitted as part of full calculation of discounted net revenue.
The amount indicated in the Point 7 "Total amount of discounted net revenue to be deducted from the eligible project costs" should be indicated in the relevant field of project Application Form where amount of net revenue will be automatically deducted from the eligible project costs.
</t>
    </r>
  </si>
  <si>
    <r>
      <t xml:space="preserve">Detailed information (cost estimations) for revenue and costs should be provided by also describing and explaining the origin of revenue and costs before and after project implementation.
</t>
    </r>
    <r>
      <rPr>
        <b/>
        <i/>
        <sz val="10"/>
        <color indexed="8"/>
        <rFont val="Verdana"/>
        <family val="2"/>
      </rPr>
      <t xml:space="preserve">Please be reminded that origin of revenue and costs should be based on documents or other information source that has to submitted together with full calculation of discounted net revenue, if possible. </t>
    </r>
    <r>
      <rPr>
        <i/>
        <sz val="10"/>
        <color indexed="8"/>
        <rFont val="Verdana"/>
        <family val="2"/>
      </rPr>
      <t>For more information please see Chapter 7 of the methodology.</t>
    </r>
    <r>
      <rPr>
        <i/>
        <sz val="10"/>
        <color indexed="8"/>
        <rFont val="Verdana"/>
        <family val="2"/>
      </rPr>
      <t xml:space="preserve">
In case if data indicated after project implementation are not changed, are increased or reduced comparing with data indicated before the project implementation, please provide justification, explanation and describe assumptions for such changes. Please also take into account that provided information should be in compliance with information provided in the project application (example: if it was stated that amount of visitors after the project implementation will be increased it means that also revenue from visitors should be increased). 
If necessary, please also describe content of "Other revenue" and "Other costs" if you have indicated them above.
Please also indicate: 
1. whether new product or service was created/developed or existing was improved within the project activities; 
2. whether full calculation of discounted net revenue is prepared for one or more projects financed within the Programme (see Chapter 7.3 of the methodology). Detailed information on related projects should be provided in worksheet III, if relevant.
In case if more space is needed for description of revenue and costs, additional annexes can be prepared and submitted by the project partner. 
For additional information on revenue and costs see Chapter 7.4 and Chapter 7.5 of the methodology.
This annex should be printed out and submitted as part of full calculation of discounted net revenue.
</t>
    </r>
  </si>
  <si>
    <r>
      <t xml:space="preserve">made accordingly.  
In this case:
- indicate appropriate depreciation rate for each investment type. Project partner should describe and explain used depreciation rate for calculation of residual value of investments in the table below. </t>
    </r>
    <r>
      <rPr>
        <b/>
        <i/>
        <sz val="10"/>
        <color indexed="8"/>
        <rFont val="Verdana"/>
        <family val="2"/>
      </rPr>
      <t xml:space="preserve">Detailed information on calculation of residual value of investments should be provided only in case if the revenues outweigh the costs </t>
    </r>
    <r>
      <rPr>
        <i/>
        <sz val="10"/>
        <color indexed="8"/>
        <rFont val="Verdana"/>
        <family val="2"/>
      </rPr>
      <t>(see the result of project cash flow in worksheet IV, point 7; if amount calculated in point 7 of worksheet IV is more then "0" then detailed information on calculation of residual value of each type on investments should be provided);</t>
    </r>
    <r>
      <rPr>
        <i/>
        <sz val="10"/>
        <color indexed="8"/>
        <rFont val="Verdana"/>
        <family val="2"/>
      </rPr>
      <t xml:space="preserve">
- provide calculation of residual value for investments in other directly related projects in Point 5 of this workshet by providing explanation in the table below (if applicable);
- describe estimation of initial investments.
This annex should be printed out and submitted as part of full calculation of discounted net revenue.
In case if more space is needed for description, additional annexes can be prepared and submitted by the project partner. 
</t>
    </r>
    <r>
      <rPr>
        <b/>
        <i/>
        <sz val="10"/>
        <color indexed="8"/>
        <rFont val="Verdana"/>
        <family val="2"/>
      </rPr>
      <t xml:space="preserve">
</t>
    </r>
    <r>
      <rPr>
        <i/>
        <sz val="10"/>
        <color indexed="8"/>
        <rFont val="Verdana"/>
        <family val="2"/>
      </rPr>
      <t xml:space="preserve">
</t>
    </r>
  </si>
</sst>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0.0%"/>
    <numFmt numFmtId="180" formatCode="_-* #,##0.0_-;\-* #,##0.0_-;_-* &quot;-&quot;??_-;_-@_-"/>
    <numFmt numFmtId="181" formatCode="_-* #,##0_-;\-* #,##0_-;_-* &quot;-&quot;??_-;_-@_-"/>
    <numFmt numFmtId="182" formatCode="#,##0.0;[Red]\-#,##0.0"/>
    <numFmt numFmtId="183" formatCode="0.00000"/>
    <numFmt numFmtId="184" formatCode="0.0000"/>
    <numFmt numFmtId="185" formatCode="0.000"/>
    <numFmt numFmtId="186" formatCode="0.0"/>
    <numFmt numFmtId="187" formatCode="0.000000"/>
    <numFmt numFmtId="188" formatCode="#,##0.000"/>
    <numFmt numFmtId="189" formatCode="0.0000000"/>
    <numFmt numFmtId="190" formatCode="_(* #,##0_);_(* \(#,##0\);_(* &quot;-&quot;??_);_(@_)"/>
    <numFmt numFmtId="191" formatCode="#,##0.0000"/>
    <numFmt numFmtId="192" formatCode="&quot;Yes&quot;;&quot;Yes&quot;;&quot;No&quot;"/>
    <numFmt numFmtId="193" formatCode="&quot;True&quot;;&quot;True&quot;;&quot;False&quot;"/>
    <numFmt numFmtId="194" formatCode="&quot;On&quot;;&quot;On&quot;;&quot;Off&quot;"/>
    <numFmt numFmtId="195" formatCode="[$€-2]\ #,##0.00_);[Red]\([$€-2]\ #,##0.00\)"/>
    <numFmt numFmtId="196" formatCode="0.000%"/>
  </numFmts>
  <fonts count="75">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0"/>
      <color indexed="8"/>
      <name val="Times New Roman"/>
      <family val="1"/>
    </font>
    <font>
      <sz val="9"/>
      <color indexed="8"/>
      <name val="Calibri"/>
      <family val="2"/>
    </font>
    <font>
      <sz val="12"/>
      <color indexed="8"/>
      <name val="Times New Roman"/>
      <family val="1"/>
    </font>
    <font>
      <sz val="10"/>
      <color indexed="8"/>
      <name val="Calibri"/>
      <family val="2"/>
    </font>
    <font>
      <sz val="8"/>
      <name val="Calibri"/>
      <family val="2"/>
    </font>
    <font>
      <u val="single"/>
      <sz val="11"/>
      <color indexed="12"/>
      <name val="Calibri"/>
      <family val="2"/>
    </font>
    <font>
      <u val="single"/>
      <sz val="11"/>
      <color indexed="36"/>
      <name val="Calibri"/>
      <family val="2"/>
    </font>
    <font>
      <sz val="9"/>
      <color indexed="8"/>
      <name val="Times New Roman"/>
      <family val="1"/>
    </font>
    <font>
      <sz val="10"/>
      <color indexed="8"/>
      <name val="Verdana"/>
      <family val="2"/>
    </font>
    <font>
      <sz val="11"/>
      <color indexed="8"/>
      <name val="Verdana"/>
      <family val="2"/>
    </font>
    <font>
      <b/>
      <sz val="10"/>
      <color indexed="8"/>
      <name val="Verdana"/>
      <family val="2"/>
    </font>
    <font>
      <sz val="12"/>
      <color indexed="8"/>
      <name val="Verdana"/>
      <family val="2"/>
    </font>
    <font>
      <sz val="9"/>
      <color indexed="8"/>
      <name val="Verdana"/>
      <family val="2"/>
    </font>
    <font>
      <i/>
      <sz val="10"/>
      <color indexed="8"/>
      <name val="Verdana"/>
      <family val="2"/>
    </font>
    <font>
      <b/>
      <sz val="11"/>
      <color indexed="8"/>
      <name val="Verdana"/>
      <family val="2"/>
    </font>
    <font>
      <sz val="8"/>
      <color indexed="8"/>
      <name val="Verdana"/>
      <family val="2"/>
    </font>
    <font>
      <b/>
      <sz val="8"/>
      <color indexed="8"/>
      <name val="Verdana"/>
      <family val="2"/>
    </font>
    <font>
      <i/>
      <sz val="8"/>
      <color indexed="8"/>
      <name val="Verdana"/>
      <family val="2"/>
    </font>
    <font>
      <sz val="10"/>
      <color indexed="10"/>
      <name val="Verdana"/>
      <family val="2"/>
    </font>
    <font>
      <sz val="9"/>
      <color indexed="10"/>
      <name val="Verdana"/>
      <family val="2"/>
    </font>
    <font>
      <vertAlign val="superscript"/>
      <sz val="10"/>
      <color indexed="8"/>
      <name val="Verdana"/>
      <family val="2"/>
    </font>
    <font>
      <sz val="7"/>
      <color indexed="8"/>
      <name val="Verdana"/>
      <family val="2"/>
    </font>
    <font>
      <sz val="7"/>
      <color indexed="8"/>
      <name val="Calibri"/>
      <family val="2"/>
    </font>
    <font>
      <i/>
      <sz val="9"/>
      <color indexed="8"/>
      <name val="Verdana"/>
      <family val="2"/>
    </font>
    <font>
      <b/>
      <i/>
      <sz val="10"/>
      <color indexed="8"/>
      <name val="Verdana"/>
      <family val="2"/>
    </font>
    <font>
      <sz val="10"/>
      <name val="Verdana"/>
      <family val="2"/>
    </font>
    <font>
      <sz val="11"/>
      <name val="Verdana"/>
      <family val="2"/>
    </font>
    <font>
      <i/>
      <u val="single"/>
      <sz val="10"/>
      <color indexed="8"/>
      <name val="Verdana"/>
      <family val="2"/>
    </font>
    <font>
      <b/>
      <sz val="12"/>
      <color indexed="8"/>
      <name val="Verdana"/>
      <family val="2"/>
    </font>
    <font>
      <b/>
      <sz val="10"/>
      <color indexed="10"/>
      <name val="Verdana"/>
      <family val="2"/>
    </font>
    <font>
      <sz val="11"/>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Verdana"/>
      <family val="2"/>
    </font>
    <font>
      <sz val="11"/>
      <color theme="1"/>
      <name val="Verdana"/>
      <family val="2"/>
    </font>
    <font>
      <sz val="8"/>
      <color theme="1"/>
      <name val="Verdana"/>
      <family val="2"/>
    </font>
    <font>
      <sz val="10"/>
      <color rgb="FFFF0000"/>
      <name val="Verdana"/>
      <family val="2"/>
    </font>
    <font>
      <b/>
      <sz val="10"/>
      <color rgb="FFFF0000"/>
      <name val="Verdana"/>
      <family val="2"/>
    </font>
    <font>
      <sz val="12"/>
      <color theme="1"/>
      <name val="Verdana"/>
      <family val="2"/>
    </font>
    <font>
      <b/>
      <sz val="8"/>
      <color theme="1"/>
      <name val="Verdana"/>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CC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color indexed="63"/>
      </right>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thin"/>
      <right>
        <color indexed="63"/>
      </right>
      <top style="medium"/>
      <bottom style="thin"/>
    </border>
    <border>
      <left style="medium"/>
      <right>
        <color indexed="63"/>
      </right>
      <top>
        <color indexed="63"/>
      </top>
      <bottom style="thin"/>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52" fillId="24" borderId="0" applyNumberFormat="0" applyBorder="0" applyAlignment="0" applyProtection="0"/>
    <xf numFmtId="0" fontId="3" fillId="25" borderId="0" applyNumberFormat="0" applyBorder="0" applyAlignment="0" applyProtection="0"/>
    <xf numFmtId="0" fontId="52" fillId="26" borderId="0" applyNumberFormat="0" applyBorder="0" applyAlignment="0" applyProtection="0"/>
    <xf numFmtId="0" fontId="3" fillId="17" borderId="0" applyNumberFormat="0" applyBorder="0" applyAlignment="0" applyProtection="0"/>
    <xf numFmtId="0" fontId="52" fillId="27" borderId="0" applyNumberFormat="0" applyBorder="0" applyAlignment="0" applyProtection="0"/>
    <xf numFmtId="0" fontId="3" fillId="19" borderId="0" applyNumberFormat="0" applyBorder="0" applyAlignment="0" applyProtection="0"/>
    <xf numFmtId="0" fontId="52" fillId="28" borderId="0" applyNumberFormat="0" applyBorder="0" applyAlignment="0" applyProtection="0"/>
    <xf numFmtId="0" fontId="3" fillId="29" borderId="0" applyNumberFormat="0" applyBorder="0" applyAlignment="0" applyProtection="0"/>
    <xf numFmtId="0" fontId="52" fillId="30" borderId="0" applyNumberFormat="0" applyBorder="0" applyAlignment="0" applyProtection="0"/>
    <xf numFmtId="0" fontId="3" fillId="31" borderId="0" applyNumberFormat="0" applyBorder="0" applyAlignment="0" applyProtection="0"/>
    <xf numFmtId="0" fontId="52" fillId="32" borderId="0" applyNumberFormat="0" applyBorder="0" applyAlignment="0" applyProtection="0"/>
    <xf numFmtId="0" fontId="3" fillId="33" borderId="0" applyNumberFormat="0" applyBorder="0" applyAlignment="0" applyProtection="0"/>
    <xf numFmtId="0" fontId="52" fillId="34" borderId="0" applyNumberFormat="0" applyBorder="0" applyAlignment="0" applyProtection="0"/>
    <xf numFmtId="0" fontId="3" fillId="35" borderId="0" applyNumberFormat="0" applyBorder="0" applyAlignment="0" applyProtection="0"/>
    <xf numFmtId="0" fontId="52" fillId="36" borderId="0" applyNumberFormat="0" applyBorder="0" applyAlignment="0" applyProtection="0"/>
    <xf numFmtId="0" fontId="3" fillId="37" borderId="0" applyNumberFormat="0" applyBorder="0" applyAlignment="0" applyProtection="0"/>
    <xf numFmtId="0" fontId="52" fillId="38" borderId="0" applyNumberFormat="0" applyBorder="0" applyAlignment="0" applyProtection="0"/>
    <xf numFmtId="0" fontId="3" fillId="39" borderId="0" applyNumberFormat="0" applyBorder="0" applyAlignment="0" applyProtection="0"/>
    <xf numFmtId="0" fontId="52" fillId="40" borderId="0" applyNumberFormat="0" applyBorder="0" applyAlignment="0" applyProtection="0"/>
    <xf numFmtId="0" fontId="3" fillId="29" borderId="0" applyNumberFormat="0" applyBorder="0" applyAlignment="0" applyProtection="0"/>
    <xf numFmtId="0" fontId="52" fillId="41" borderId="0" applyNumberFormat="0" applyBorder="0" applyAlignment="0" applyProtection="0"/>
    <xf numFmtId="0" fontId="3" fillId="31" borderId="0" applyNumberFormat="0" applyBorder="0" applyAlignment="0" applyProtection="0"/>
    <xf numFmtId="0" fontId="52" fillId="42" borderId="0" applyNumberFormat="0" applyBorder="0" applyAlignment="0" applyProtection="0"/>
    <xf numFmtId="0" fontId="3" fillId="43" borderId="0" applyNumberFormat="0" applyBorder="0" applyAlignment="0" applyProtection="0"/>
    <xf numFmtId="0" fontId="53" fillId="44" borderId="0" applyNumberFormat="0" applyBorder="0" applyAlignment="0" applyProtection="0"/>
    <xf numFmtId="0" fontId="4" fillId="5" borderId="0" applyNumberFormat="0" applyBorder="0" applyAlignment="0" applyProtection="0"/>
    <xf numFmtId="0" fontId="54" fillId="45" borderId="1" applyNumberFormat="0" applyAlignment="0" applyProtection="0"/>
    <xf numFmtId="0" fontId="5" fillId="46" borderId="2" applyNumberFormat="0" applyAlignment="0" applyProtection="0"/>
    <xf numFmtId="0" fontId="55" fillId="47" borderId="3" applyNumberFormat="0" applyAlignment="0" applyProtection="0"/>
    <xf numFmtId="0" fontId="6" fillId="48" borderId="4" applyNumberFormat="0" applyAlignment="0" applyProtection="0"/>
    <xf numFmtId="177"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26" fillId="0" borderId="0" applyNumberFormat="0" applyFill="0" applyBorder="0" applyAlignment="0" applyProtection="0"/>
    <xf numFmtId="0" fontId="57" fillId="49" borderId="0" applyNumberFormat="0" applyBorder="0" applyAlignment="0" applyProtection="0"/>
    <xf numFmtId="0" fontId="8" fillId="7" borderId="0" applyNumberFormat="0" applyBorder="0" applyAlignment="0" applyProtection="0"/>
    <xf numFmtId="0" fontId="58" fillId="0" borderId="5" applyNumberFormat="0" applyFill="0" applyAlignment="0" applyProtection="0"/>
    <xf numFmtId="0" fontId="9" fillId="0" borderId="6" applyNumberFormat="0" applyFill="0" applyAlignment="0" applyProtection="0"/>
    <xf numFmtId="0" fontId="59" fillId="0" borderId="7" applyNumberFormat="0" applyFill="0" applyAlignment="0" applyProtection="0"/>
    <xf numFmtId="0" fontId="10" fillId="0" borderId="8" applyNumberFormat="0" applyFill="0" applyAlignment="0" applyProtection="0"/>
    <xf numFmtId="0" fontId="60" fillId="0" borderId="9" applyNumberFormat="0" applyFill="0" applyAlignment="0" applyProtection="0"/>
    <xf numFmtId="0" fontId="11" fillId="0" borderId="10" applyNumberFormat="0" applyFill="0" applyAlignment="0" applyProtection="0"/>
    <xf numFmtId="0" fontId="60" fillId="0" borderId="0" applyNumberFormat="0" applyFill="0" applyBorder="0" applyAlignment="0" applyProtection="0"/>
    <xf numFmtId="0" fontId="11" fillId="0" borderId="0" applyNumberFormat="0" applyFill="0" applyBorder="0" applyAlignment="0" applyProtection="0"/>
    <xf numFmtId="0" fontId="25" fillId="0" borderId="0" applyNumberFormat="0" applyFill="0" applyBorder="0" applyAlignment="0" applyProtection="0"/>
    <xf numFmtId="0" fontId="61" fillId="50" borderId="1" applyNumberFormat="0" applyAlignment="0" applyProtection="0"/>
    <xf numFmtId="0" fontId="12" fillId="13" borderId="2" applyNumberFormat="0" applyAlignment="0" applyProtection="0"/>
    <xf numFmtId="0" fontId="62" fillId="0" borderId="11" applyNumberFormat="0" applyFill="0" applyAlignment="0" applyProtection="0"/>
    <xf numFmtId="0" fontId="13" fillId="0" borderId="12" applyNumberFormat="0" applyFill="0" applyAlignment="0" applyProtection="0"/>
    <xf numFmtId="0" fontId="63" fillId="51" borderId="0" applyNumberFormat="0" applyBorder="0" applyAlignment="0" applyProtection="0"/>
    <xf numFmtId="0" fontId="14" fillId="52" borderId="0" applyNumberFormat="0" applyBorder="0" applyAlignment="0" applyProtection="0"/>
    <xf numFmtId="0" fontId="2" fillId="0" borderId="0">
      <alignment/>
      <protection/>
    </xf>
    <xf numFmtId="0" fontId="1" fillId="53" borderId="13" applyNumberFormat="0" applyFont="0" applyAlignment="0" applyProtection="0"/>
    <xf numFmtId="0" fontId="2" fillId="54" borderId="14" applyNumberFormat="0" applyFont="0" applyAlignment="0" applyProtection="0"/>
    <xf numFmtId="0" fontId="64" fillId="45" borderId="15" applyNumberFormat="0" applyAlignment="0" applyProtection="0"/>
    <xf numFmtId="0" fontId="15" fillId="46" borderId="16" applyNumberFormat="0" applyAlignment="0" applyProtection="0"/>
    <xf numFmtId="9" fontId="1" fillId="0" borderId="0" applyFont="0" applyFill="0" applyBorder="0" applyAlignment="0" applyProtection="0"/>
    <xf numFmtId="0" fontId="65" fillId="0" borderId="0" applyNumberFormat="0" applyFill="0" applyBorder="0" applyAlignment="0" applyProtection="0"/>
    <xf numFmtId="0" fontId="16" fillId="0" borderId="0" applyNumberFormat="0" applyFill="0" applyBorder="0" applyAlignment="0" applyProtection="0"/>
    <xf numFmtId="0" fontId="66" fillId="0" borderId="17" applyNumberFormat="0" applyFill="0" applyAlignment="0" applyProtection="0"/>
    <xf numFmtId="0" fontId="17" fillId="0" borderId="18" applyNumberFormat="0" applyFill="0" applyAlignment="0" applyProtection="0"/>
    <xf numFmtId="0" fontId="67" fillId="0" borderId="0" applyNumberFormat="0" applyFill="0" applyBorder="0" applyAlignment="0" applyProtection="0"/>
    <xf numFmtId="0" fontId="18" fillId="0" borderId="0" applyNumberFormat="0" applyFill="0" applyBorder="0" applyAlignment="0" applyProtection="0"/>
  </cellStyleXfs>
  <cellXfs count="301">
    <xf numFmtId="0" fontId="0" fillId="0" borderId="0" xfId="0" applyFont="1" applyAlignment="1">
      <alignment/>
    </xf>
    <xf numFmtId="0" fontId="21" fillId="0" borderId="0" xfId="0" applyFont="1" applyAlignment="1">
      <alignment/>
    </xf>
    <xf numFmtId="0" fontId="22" fillId="0" borderId="0" xfId="0" applyFont="1" applyAlignment="1">
      <alignment vertical="center" wrapText="1"/>
    </xf>
    <xf numFmtId="0" fontId="23" fillId="0" borderId="0" xfId="0" applyFont="1" applyAlignment="1">
      <alignment/>
    </xf>
    <xf numFmtId="0" fontId="27" fillId="0" borderId="0" xfId="0" applyFont="1" applyAlignment="1">
      <alignment vertical="center" wrapText="1"/>
    </xf>
    <xf numFmtId="0" fontId="19" fillId="0" borderId="0" xfId="0" applyFont="1" applyAlignment="1">
      <alignment vertical="center" wrapText="1"/>
    </xf>
    <xf numFmtId="0" fontId="20" fillId="0" borderId="0" xfId="0" applyFont="1" applyAlignment="1">
      <alignment vertical="center" wrapText="1"/>
    </xf>
    <xf numFmtId="0" fontId="19" fillId="0" borderId="0" xfId="0" applyFont="1" applyAlignment="1">
      <alignment vertical="center" wrapText="1"/>
    </xf>
    <xf numFmtId="0" fontId="17" fillId="0" borderId="0" xfId="0" applyFont="1" applyAlignment="1">
      <alignment/>
    </xf>
    <xf numFmtId="0" fontId="1" fillId="0" borderId="0" xfId="0" applyFont="1" applyAlignment="1">
      <alignment/>
    </xf>
    <xf numFmtId="0" fontId="31" fillId="0" borderId="0" xfId="0" applyFont="1" applyAlignment="1">
      <alignment vertical="center"/>
    </xf>
    <xf numFmtId="0" fontId="31" fillId="0" borderId="0" xfId="0" applyFont="1" applyAlignment="1">
      <alignment vertical="center" wrapText="1"/>
    </xf>
    <xf numFmtId="0" fontId="32" fillId="0" borderId="0" xfId="0" applyFont="1" applyAlignment="1">
      <alignment vertical="center"/>
    </xf>
    <xf numFmtId="0" fontId="32" fillId="0" borderId="0" xfId="0" applyFont="1" applyAlignment="1">
      <alignment vertical="center" wrapText="1"/>
    </xf>
    <xf numFmtId="0" fontId="29" fillId="0" borderId="0" xfId="0" applyFont="1" applyAlignment="1">
      <alignment vertical="center"/>
    </xf>
    <xf numFmtId="0" fontId="29"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4" fontId="28" fillId="0" borderId="0" xfId="0" applyNumberFormat="1" applyFont="1" applyAlignment="1">
      <alignment vertical="center" wrapText="1"/>
    </xf>
    <xf numFmtId="4" fontId="28" fillId="0" borderId="0" xfId="0" applyNumberFormat="1" applyFont="1" applyAlignment="1">
      <alignment vertical="center"/>
    </xf>
    <xf numFmtId="4" fontId="31" fillId="0" borderId="0" xfId="0" applyNumberFormat="1" applyFont="1" applyAlignment="1">
      <alignment vertical="center"/>
    </xf>
    <xf numFmtId="4" fontId="32" fillId="0" borderId="0" xfId="0" applyNumberFormat="1" applyFont="1" applyAlignment="1">
      <alignment vertical="center" wrapText="1"/>
    </xf>
    <xf numFmtId="4" fontId="32" fillId="0" borderId="0" xfId="0" applyNumberFormat="1" applyFont="1" applyAlignment="1">
      <alignment vertical="center"/>
    </xf>
    <xf numFmtId="4" fontId="29" fillId="0" borderId="0" xfId="0" applyNumberFormat="1" applyFont="1" applyAlignment="1">
      <alignment vertical="center"/>
    </xf>
    <xf numFmtId="0" fontId="28" fillId="0" borderId="0" xfId="0" applyFont="1" applyBorder="1" applyAlignment="1">
      <alignment horizontal="center" vertical="center" wrapText="1"/>
    </xf>
    <xf numFmtId="0" fontId="28" fillId="0" borderId="0" xfId="0" applyFont="1" applyFill="1" applyBorder="1" applyAlignment="1">
      <alignment vertical="center" wrapText="1"/>
    </xf>
    <xf numFmtId="0" fontId="28"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8" fillId="0" borderId="0" xfId="0" applyFont="1" applyAlignment="1">
      <alignment vertical="center" wrapText="1"/>
    </xf>
    <xf numFmtId="0" fontId="28" fillId="0" borderId="0" xfId="0" applyFont="1" applyAlignment="1">
      <alignment horizontal="center" vertical="center" wrapText="1"/>
    </xf>
    <xf numFmtId="0" fontId="28" fillId="0" borderId="19" xfId="0" applyFont="1" applyBorder="1" applyAlignment="1">
      <alignment vertical="center" wrapText="1"/>
    </xf>
    <xf numFmtId="4" fontId="30" fillId="0" borderId="19" xfId="0" applyNumberFormat="1" applyFont="1" applyBorder="1" applyAlignment="1">
      <alignment horizontal="center" vertical="center" wrapText="1"/>
    </xf>
    <xf numFmtId="0" fontId="30" fillId="0" borderId="19" xfId="0" applyFont="1" applyBorder="1" applyAlignment="1">
      <alignment horizontal="center" vertical="center" wrapText="1"/>
    </xf>
    <xf numFmtId="0" fontId="35" fillId="0" borderId="0" xfId="0" applyFont="1" applyAlignment="1">
      <alignment/>
    </xf>
    <xf numFmtId="0" fontId="36" fillId="0" borderId="0" xfId="0" applyFont="1" applyAlignment="1">
      <alignment horizontal="justify"/>
    </xf>
    <xf numFmtId="0" fontId="35" fillId="0" borderId="20" xfId="0" applyFont="1" applyBorder="1" applyAlignment="1">
      <alignment horizontal="center" vertical="top" wrapText="1"/>
    </xf>
    <xf numFmtId="0" fontId="36" fillId="0" borderId="21" xfId="0" applyFont="1" applyBorder="1" applyAlignment="1">
      <alignment horizontal="left" vertical="top" wrapText="1"/>
    </xf>
    <xf numFmtId="0" fontId="36" fillId="0" borderId="22" xfId="0" applyFont="1" applyBorder="1" applyAlignment="1">
      <alignment horizontal="left" vertical="top" wrapText="1"/>
    </xf>
    <xf numFmtId="0" fontId="36" fillId="0" borderId="23" xfId="0" applyFont="1" applyBorder="1" applyAlignment="1">
      <alignment horizontal="left" vertical="top" wrapText="1"/>
    </xf>
    <xf numFmtId="0" fontId="37" fillId="0" borderId="21" xfId="0" applyFont="1" applyBorder="1" applyAlignment="1">
      <alignment horizontal="left" vertical="top" wrapText="1"/>
    </xf>
    <xf numFmtId="0" fontId="37" fillId="0" borderId="23" xfId="0" applyFont="1" applyBorder="1" applyAlignment="1">
      <alignment horizontal="left" vertical="top" wrapText="1"/>
    </xf>
    <xf numFmtId="0" fontId="35" fillId="0" borderId="22" xfId="0" applyFont="1" applyBorder="1" applyAlignment="1">
      <alignment horizontal="center" vertical="top" wrapText="1"/>
    </xf>
    <xf numFmtId="0" fontId="37" fillId="0" borderId="22" xfId="0" applyFont="1" applyBorder="1" applyAlignment="1">
      <alignment horizontal="left" vertical="top" wrapText="1"/>
    </xf>
    <xf numFmtId="0" fontId="38" fillId="0" borderId="0" xfId="0" applyFont="1" applyAlignment="1">
      <alignment vertical="center" wrapText="1"/>
    </xf>
    <xf numFmtId="0" fontId="35" fillId="7" borderId="20" xfId="0" applyFont="1" applyFill="1" applyBorder="1" applyAlignment="1">
      <alignment horizontal="center" vertical="top" wrapText="1"/>
    </xf>
    <xf numFmtId="0" fontId="35" fillId="7" borderId="24" xfId="0" applyFont="1" applyFill="1" applyBorder="1" applyAlignment="1">
      <alignment horizontal="center" vertical="top" wrapText="1"/>
    </xf>
    <xf numFmtId="0" fontId="35" fillId="7" borderId="20" xfId="0" applyFont="1" applyFill="1" applyBorder="1" applyAlignment="1">
      <alignment horizontal="left" vertical="top" wrapText="1"/>
    </xf>
    <xf numFmtId="0" fontId="35" fillId="7" borderId="25" xfId="0" applyFont="1" applyFill="1" applyBorder="1" applyAlignment="1">
      <alignment horizontal="center" vertical="top" wrapText="1"/>
    </xf>
    <xf numFmtId="0" fontId="35" fillId="7" borderId="26" xfId="0" applyFont="1" applyFill="1" applyBorder="1" applyAlignment="1">
      <alignment horizontal="center" vertical="top" wrapText="1"/>
    </xf>
    <xf numFmtId="0" fontId="37" fillId="7" borderId="20" xfId="0" applyFont="1" applyFill="1" applyBorder="1" applyAlignment="1">
      <alignment horizontal="left" vertical="top" wrapText="1"/>
    </xf>
    <xf numFmtId="0" fontId="28" fillId="7" borderId="27" xfId="0" applyFont="1" applyFill="1" applyBorder="1" applyAlignment="1">
      <alignment horizontal="left" vertical="center" wrapText="1"/>
    </xf>
    <xf numFmtId="0" fontId="28" fillId="7" borderId="27" xfId="0" applyFont="1" applyFill="1" applyBorder="1" applyAlignment="1">
      <alignment vertical="center" wrapText="1"/>
    </xf>
    <xf numFmtId="0" fontId="28" fillId="7" borderId="28" xfId="0" applyFont="1" applyFill="1" applyBorder="1" applyAlignment="1">
      <alignment vertical="center" wrapText="1"/>
    </xf>
    <xf numFmtId="0" fontId="28" fillId="7" borderId="20" xfId="0" applyFont="1" applyFill="1" applyBorder="1" applyAlignment="1">
      <alignment horizontal="center" vertical="center" wrapText="1"/>
    </xf>
    <xf numFmtId="0" fontId="28" fillId="7" borderId="20" xfId="0" applyFont="1" applyFill="1" applyBorder="1" applyAlignment="1">
      <alignment vertical="center" wrapText="1"/>
    </xf>
    <xf numFmtId="4" fontId="28" fillId="54" borderId="20" xfId="0" applyNumberFormat="1" applyFont="1" applyFill="1" applyBorder="1" applyAlignment="1">
      <alignment horizontal="center" vertical="center" wrapText="1"/>
    </xf>
    <xf numFmtId="4" fontId="30" fillId="54" borderId="20" xfId="0" applyNumberFormat="1" applyFont="1" applyFill="1" applyBorder="1" applyAlignment="1">
      <alignment horizontal="center" vertical="center" wrapText="1"/>
    </xf>
    <xf numFmtId="0" fontId="28" fillId="7" borderId="20" xfId="0" applyFont="1" applyFill="1" applyBorder="1" applyAlignment="1">
      <alignment horizontal="center" vertical="center" wrapText="1"/>
    </xf>
    <xf numFmtId="4" fontId="28" fillId="54" borderId="20" xfId="0" applyNumberFormat="1" applyFont="1" applyFill="1" applyBorder="1" applyAlignment="1">
      <alignment vertical="center" wrapText="1"/>
    </xf>
    <xf numFmtId="0" fontId="39" fillId="0" borderId="0" xfId="0" applyFont="1" applyAlignment="1">
      <alignment vertical="center"/>
    </xf>
    <xf numFmtId="0" fontId="35" fillId="7" borderId="20" xfId="0" applyFont="1" applyFill="1" applyBorder="1" applyAlignment="1">
      <alignment vertical="top" wrapText="1"/>
    </xf>
    <xf numFmtId="0" fontId="35" fillId="7" borderId="29" xfId="0" applyFont="1" applyFill="1" applyBorder="1" applyAlignment="1">
      <alignment horizontal="center" vertical="top" wrapText="1"/>
    </xf>
    <xf numFmtId="0" fontId="35" fillId="7" borderId="23" xfId="0" applyFont="1" applyFill="1" applyBorder="1" applyAlignment="1">
      <alignment horizontal="left" vertical="top" wrapText="1"/>
    </xf>
    <xf numFmtId="0" fontId="37" fillId="7" borderId="26" xfId="0" applyFont="1" applyFill="1" applyBorder="1" applyAlignment="1">
      <alignment horizontal="left" vertical="top" wrapText="1"/>
    </xf>
    <xf numFmtId="0" fontId="42" fillId="0" borderId="0" xfId="0" applyFont="1" applyAlignment="1">
      <alignment/>
    </xf>
    <xf numFmtId="0" fontId="28" fillId="7" borderId="24" xfId="0" applyFont="1" applyFill="1" applyBorder="1" applyAlignment="1">
      <alignment horizontal="center" vertical="center" wrapText="1"/>
    </xf>
    <xf numFmtId="0" fontId="28" fillId="7" borderId="27" xfId="0" applyFont="1" applyFill="1" applyBorder="1" applyAlignment="1">
      <alignment vertical="center" wrapText="1"/>
    </xf>
    <xf numFmtId="4" fontId="28" fillId="54" borderId="30" xfId="0" applyNumberFormat="1" applyFont="1" applyFill="1" applyBorder="1" applyAlignment="1">
      <alignment vertical="center" wrapText="1"/>
    </xf>
    <xf numFmtId="0" fontId="28" fillId="7" borderId="28" xfId="0" applyFont="1" applyFill="1" applyBorder="1" applyAlignment="1">
      <alignment vertical="center" wrapText="1"/>
    </xf>
    <xf numFmtId="0" fontId="28" fillId="7" borderId="31" xfId="0" applyFont="1" applyFill="1" applyBorder="1" applyAlignment="1">
      <alignment horizontal="center" vertical="center" wrapText="1"/>
    </xf>
    <xf numFmtId="4" fontId="30" fillId="54" borderId="31" xfId="0" applyNumberFormat="1" applyFont="1" applyFill="1" applyBorder="1" applyAlignment="1">
      <alignment vertical="center" wrapText="1"/>
    </xf>
    <xf numFmtId="4" fontId="30" fillId="54" borderId="32" xfId="0" applyNumberFormat="1" applyFont="1" applyFill="1" applyBorder="1" applyAlignment="1">
      <alignment vertical="center" wrapText="1"/>
    </xf>
    <xf numFmtId="0" fontId="28" fillId="7" borderId="33" xfId="0" applyFont="1" applyFill="1" applyBorder="1" applyAlignment="1">
      <alignment vertical="center" wrapText="1"/>
    </xf>
    <xf numFmtId="4" fontId="28" fillId="54" borderId="24" xfId="0" applyNumberFormat="1" applyFont="1" applyFill="1" applyBorder="1" applyAlignment="1">
      <alignment vertical="center" wrapText="1"/>
    </xf>
    <xf numFmtId="4" fontId="28" fillId="54" borderId="34" xfId="0" applyNumberFormat="1" applyFont="1" applyFill="1" applyBorder="1" applyAlignment="1">
      <alignment vertical="center" wrapText="1"/>
    </xf>
    <xf numFmtId="0" fontId="30" fillId="7" borderId="35" xfId="0" applyFont="1" applyFill="1" applyBorder="1" applyAlignment="1">
      <alignment vertical="center" wrapText="1"/>
    </xf>
    <xf numFmtId="0" fontId="30" fillId="7" borderId="36" xfId="0" applyFont="1" applyFill="1" applyBorder="1" applyAlignment="1">
      <alignment horizontal="center" vertical="center" wrapText="1"/>
    </xf>
    <xf numFmtId="4" fontId="30" fillId="54" borderId="36" xfId="0" applyNumberFormat="1" applyFont="1" applyFill="1" applyBorder="1" applyAlignment="1">
      <alignment vertical="center" wrapText="1"/>
    </xf>
    <xf numFmtId="4" fontId="30" fillId="54" borderId="37" xfId="0" applyNumberFormat="1" applyFont="1" applyFill="1" applyBorder="1" applyAlignment="1">
      <alignment vertical="center" wrapText="1"/>
    </xf>
    <xf numFmtId="0" fontId="28" fillId="7" borderId="35" xfId="0" applyFont="1" applyFill="1" applyBorder="1" applyAlignment="1">
      <alignment vertical="center" wrapText="1"/>
    </xf>
    <xf numFmtId="0" fontId="28" fillId="7" borderId="36" xfId="0" applyFont="1" applyFill="1" applyBorder="1" applyAlignment="1">
      <alignment horizontal="center" vertical="center" wrapText="1"/>
    </xf>
    <xf numFmtId="0" fontId="30" fillId="0" borderId="0" xfId="0" applyFont="1" applyFill="1" applyBorder="1" applyAlignment="1">
      <alignment vertical="center" wrapText="1"/>
    </xf>
    <xf numFmtId="4" fontId="30" fillId="0" borderId="0" xfId="0" applyNumberFormat="1" applyFont="1" applyFill="1" applyBorder="1" applyAlignment="1">
      <alignment vertical="center" wrapText="1"/>
    </xf>
    <xf numFmtId="0" fontId="32" fillId="7" borderId="26" xfId="0" applyFont="1" applyFill="1" applyBorder="1" applyAlignment="1">
      <alignment horizontal="center" vertical="top" wrapText="1"/>
    </xf>
    <xf numFmtId="0" fontId="43" fillId="7" borderId="20" xfId="0" applyFont="1" applyFill="1" applyBorder="1" applyAlignment="1">
      <alignment horizontal="center" wrapText="1"/>
    </xf>
    <xf numFmtId="0" fontId="43" fillId="7" borderId="26" xfId="0" applyFont="1" applyFill="1" applyBorder="1" applyAlignment="1">
      <alignment horizontal="center" wrapText="1"/>
    </xf>
    <xf numFmtId="0" fontId="35" fillId="0" borderId="19" xfId="0" applyFont="1" applyBorder="1" applyAlignment="1">
      <alignment horizontal="left" vertical="top" wrapText="1"/>
    </xf>
    <xf numFmtId="0" fontId="35" fillId="0" borderId="19" xfId="0" applyFont="1" applyBorder="1" applyAlignment="1">
      <alignment horizontal="center" vertical="top" wrapText="1"/>
    </xf>
    <xf numFmtId="0" fontId="35" fillId="0" borderId="38" xfId="0" applyFont="1" applyBorder="1" applyAlignment="1">
      <alignment horizontal="left" vertical="top" wrapText="1"/>
    </xf>
    <xf numFmtId="0" fontId="35" fillId="0" borderId="38" xfId="0" applyFont="1" applyBorder="1" applyAlignment="1">
      <alignment horizontal="center" vertical="top" wrapText="1"/>
    </xf>
    <xf numFmtId="0" fontId="33" fillId="0" borderId="0" xfId="0" applyFont="1" applyFill="1" applyBorder="1" applyAlignment="1">
      <alignment vertical="top" wrapText="1"/>
    </xf>
    <xf numFmtId="0" fontId="43" fillId="7" borderId="29" xfId="0" applyFont="1" applyFill="1" applyBorder="1" applyAlignment="1">
      <alignment horizontal="center" wrapText="1"/>
    </xf>
    <xf numFmtId="0" fontId="68" fillId="0" borderId="0" xfId="0" applyFont="1" applyAlignment="1">
      <alignment horizontal="center"/>
    </xf>
    <xf numFmtId="0" fontId="69" fillId="0" borderId="0" xfId="0" applyFont="1" applyAlignment="1">
      <alignment/>
    </xf>
    <xf numFmtId="0" fontId="69" fillId="0" borderId="0" xfId="0" applyFont="1" applyBorder="1" applyAlignment="1">
      <alignment horizontal="center"/>
    </xf>
    <xf numFmtId="0" fontId="69" fillId="55" borderId="0" xfId="0" applyFont="1" applyFill="1" applyAlignment="1">
      <alignment horizontal="center"/>
    </xf>
    <xf numFmtId="0" fontId="28" fillId="53" borderId="39" xfId="0" applyFont="1" applyFill="1" applyBorder="1" applyAlignment="1">
      <alignment horizontal="center" vertical="center" wrapText="1"/>
    </xf>
    <xf numFmtId="0" fontId="28" fillId="53" borderId="40" xfId="0" applyFont="1" applyFill="1" applyBorder="1" applyAlignment="1">
      <alignment horizontal="center" vertical="center" wrapText="1"/>
    </xf>
    <xf numFmtId="0" fontId="28" fillId="53" borderId="41" xfId="0" applyFont="1" applyFill="1" applyBorder="1" applyAlignment="1">
      <alignment horizontal="center" vertical="center" wrapText="1"/>
    </xf>
    <xf numFmtId="0" fontId="28" fillId="56" borderId="0" xfId="0" applyFont="1" applyFill="1" applyBorder="1" applyAlignment="1">
      <alignment vertical="center" wrapText="1"/>
    </xf>
    <xf numFmtId="0" fontId="28" fillId="56" borderId="0" xfId="0" applyFont="1" applyFill="1" applyBorder="1" applyAlignment="1">
      <alignment horizontal="center" vertical="center" wrapText="1"/>
    </xf>
    <xf numFmtId="4" fontId="30" fillId="56" borderId="0" xfId="0" applyNumberFormat="1" applyFont="1" applyFill="1" applyBorder="1" applyAlignment="1">
      <alignment vertical="center" wrapText="1"/>
    </xf>
    <xf numFmtId="0" fontId="28" fillId="7" borderId="27" xfId="0" applyFont="1" applyFill="1" applyBorder="1" applyAlignment="1">
      <alignment horizontal="left" vertical="center" wrapText="1"/>
    </xf>
    <xf numFmtId="0" fontId="28" fillId="7" borderId="28" xfId="0" applyFont="1" applyFill="1" applyBorder="1" applyAlignment="1">
      <alignment horizontal="left" vertical="center" wrapText="1"/>
    </xf>
    <xf numFmtId="4" fontId="30" fillId="54" borderId="31" xfId="0" applyNumberFormat="1" applyFont="1" applyFill="1" applyBorder="1" applyAlignment="1">
      <alignment horizontal="right" vertical="center" wrapText="1"/>
    </xf>
    <xf numFmtId="4" fontId="30" fillId="54" borderId="32" xfId="0" applyNumberFormat="1" applyFont="1" applyFill="1" applyBorder="1" applyAlignment="1">
      <alignment horizontal="right" vertical="center" wrapText="1"/>
    </xf>
    <xf numFmtId="0" fontId="28" fillId="57" borderId="0" xfId="0" applyFont="1" applyFill="1" applyAlignment="1">
      <alignment horizontal="center" vertical="center" wrapText="1"/>
    </xf>
    <xf numFmtId="0" fontId="28" fillId="56" borderId="20" xfId="0" applyFont="1" applyFill="1" applyBorder="1" applyAlignment="1" applyProtection="1">
      <alignment vertical="center" wrapText="1"/>
      <protection locked="0"/>
    </xf>
    <xf numFmtId="0" fontId="28" fillId="56" borderId="30" xfId="0" applyFont="1" applyFill="1" applyBorder="1" applyAlignment="1" applyProtection="1">
      <alignment vertical="center" wrapText="1"/>
      <protection locked="0"/>
    </xf>
    <xf numFmtId="0" fontId="28" fillId="0" borderId="20" xfId="0" applyFont="1" applyFill="1" applyBorder="1" applyAlignment="1" applyProtection="1">
      <alignment vertical="center" wrapText="1"/>
      <protection locked="0"/>
    </xf>
    <xf numFmtId="0" fontId="28" fillId="0" borderId="30" xfId="0" applyFont="1" applyFill="1" applyBorder="1" applyAlignment="1" applyProtection="1">
      <alignment vertical="center" wrapText="1"/>
      <protection locked="0"/>
    </xf>
    <xf numFmtId="0" fontId="28" fillId="56" borderId="27" xfId="0" applyFont="1" applyFill="1" applyBorder="1" applyAlignment="1" applyProtection="1">
      <alignment vertical="center" wrapText="1"/>
      <protection locked="0"/>
    </xf>
    <xf numFmtId="0" fontId="28" fillId="56" borderId="20" xfId="0" applyFont="1" applyFill="1" applyBorder="1" applyAlignment="1" applyProtection="1">
      <alignment horizontal="center" vertical="center" wrapText="1"/>
      <protection locked="0"/>
    </xf>
    <xf numFmtId="0" fontId="32" fillId="57" borderId="0" xfId="0" applyFont="1" applyFill="1" applyAlignment="1">
      <alignment horizontal="center" vertical="center" wrapText="1"/>
    </xf>
    <xf numFmtId="1" fontId="28" fillId="53" borderId="31" xfId="0" applyNumberFormat="1" applyFont="1" applyFill="1" applyBorder="1" applyAlignment="1">
      <alignment horizontal="center" vertical="center" wrapText="1"/>
    </xf>
    <xf numFmtId="10" fontId="28" fillId="0" borderId="20" xfId="0" applyNumberFormat="1" applyFont="1" applyFill="1" applyBorder="1" applyAlignment="1" applyProtection="1">
      <alignment horizontal="right" vertical="center" wrapText="1"/>
      <protection locked="0"/>
    </xf>
    <xf numFmtId="1" fontId="41" fillId="7" borderId="20" xfId="0" applyNumberFormat="1" applyFont="1" applyFill="1" applyBorder="1" applyAlignment="1">
      <alignment horizontal="center" vertical="top" wrapText="1"/>
    </xf>
    <xf numFmtId="0" fontId="35" fillId="58" borderId="0" xfId="0" applyFont="1" applyFill="1" applyAlignment="1">
      <alignment horizontal="center" vertical="center"/>
    </xf>
    <xf numFmtId="10" fontId="30" fillId="53" borderId="20" xfId="0" applyNumberFormat="1" applyFont="1" applyFill="1" applyBorder="1" applyAlignment="1" applyProtection="1">
      <alignment horizontal="right" vertical="center" wrapText="1"/>
      <protection/>
    </xf>
    <xf numFmtId="4" fontId="28" fillId="56" borderId="20" xfId="0" applyNumberFormat="1" applyFont="1" applyFill="1" applyBorder="1" applyAlignment="1" applyProtection="1">
      <alignment vertical="center" wrapText="1"/>
      <protection locked="0"/>
    </xf>
    <xf numFmtId="4" fontId="28" fillId="56" borderId="30" xfId="0" applyNumberFormat="1" applyFont="1" applyFill="1" applyBorder="1" applyAlignment="1" applyProtection="1">
      <alignment vertical="center" wrapText="1"/>
      <protection locked="0"/>
    </xf>
    <xf numFmtId="4" fontId="28" fillId="56" borderId="31" xfId="0" applyNumberFormat="1" applyFont="1" applyFill="1" applyBorder="1" applyAlignment="1" applyProtection="1">
      <alignment vertical="center" wrapText="1"/>
      <protection locked="0"/>
    </xf>
    <xf numFmtId="4" fontId="28" fillId="56" borderId="32" xfId="0" applyNumberFormat="1" applyFont="1" applyFill="1" applyBorder="1" applyAlignment="1" applyProtection="1">
      <alignment vertical="center" wrapText="1"/>
      <protection locked="0"/>
    </xf>
    <xf numFmtId="10" fontId="28" fillId="53" borderId="20" xfId="98" applyNumberFormat="1" applyFont="1" applyFill="1" applyBorder="1" applyAlignment="1" applyProtection="1">
      <alignment horizontal="right" vertical="center" wrapText="1"/>
      <protection/>
    </xf>
    <xf numFmtId="4" fontId="28" fillId="56" borderId="0" xfId="0" applyNumberFormat="1" applyFont="1" applyFill="1" applyBorder="1" applyAlignment="1" applyProtection="1">
      <alignment vertical="center" wrapText="1"/>
      <protection locked="0"/>
    </xf>
    <xf numFmtId="0" fontId="28" fillId="0" borderId="0" xfId="0" applyFont="1" applyFill="1" applyBorder="1" applyAlignment="1">
      <alignment vertical="center" wrapText="1"/>
    </xf>
    <xf numFmtId="0" fontId="28" fillId="59" borderId="20" xfId="0" applyFont="1" applyFill="1" applyBorder="1" applyAlignment="1">
      <alignment vertical="center" wrapText="1"/>
    </xf>
    <xf numFmtId="0" fontId="28" fillId="56" borderId="20" xfId="0" applyNumberFormat="1" applyFont="1" applyFill="1" applyBorder="1" applyAlignment="1" applyProtection="1">
      <alignment horizontal="center" vertical="center" wrapText="1"/>
      <protection locked="0"/>
    </xf>
    <xf numFmtId="1" fontId="28" fillId="53" borderId="32" xfId="0" applyNumberFormat="1" applyFont="1" applyFill="1" applyBorder="1" applyAlignment="1">
      <alignment horizontal="center" vertical="center" wrapText="1"/>
    </xf>
    <xf numFmtId="0" fontId="28" fillId="0" borderId="31" xfId="0" applyNumberFormat="1" applyFont="1" applyFill="1" applyBorder="1" applyAlignment="1" applyProtection="1">
      <alignment horizontal="center" vertical="center" wrapText="1"/>
      <protection locked="0"/>
    </xf>
    <xf numFmtId="0" fontId="36" fillId="0" borderId="20" xfId="0" applyFont="1" applyBorder="1" applyAlignment="1">
      <alignment vertical="top" wrapText="1"/>
    </xf>
    <xf numFmtId="0" fontId="70" fillId="59" borderId="20" xfId="0" applyFont="1" applyFill="1" applyBorder="1" applyAlignment="1">
      <alignment horizontal="center"/>
    </xf>
    <xf numFmtId="4" fontId="35" fillId="0" borderId="20" xfId="0" applyNumberFormat="1" applyFont="1" applyBorder="1" applyAlignment="1" applyProtection="1">
      <alignment horizontal="center" vertical="top" shrinkToFit="1"/>
      <protection locked="0"/>
    </xf>
    <xf numFmtId="4" fontId="35" fillId="54" borderId="20" xfId="0" applyNumberFormat="1" applyFont="1" applyFill="1" applyBorder="1" applyAlignment="1">
      <alignment horizontal="center" vertical="top" shrinkToFit="1"/>
    </xf>
    <xf numFmtId="0" fontId="32" fillId="7" borderId="20" xfId="0" applyFont="1" applyFill="1" applyBorder="1" applyAlignment="1">
      <alignment horizontal="center" vertical="top" shrinkToFit="1"/>
    </xf>
    <xf numFmtId="4" fontId="32" fillId="7" borderId="20" xfId="0" applyNumberFormat="1" applyFont="1" applyFill="1" applyBorder="1" applyAlignment="1">
      <alignment horizontal="center" vertical="top" shrinkToFit="1"/>
    </xf>
    <xf numFmtId="3" fontId="36" fillId="46" borderId="20" xfId="0" applyNumberFormat="1" applyFont="1" applyFill="1" applyBorder="1" applyAlignment="1">
      <alignment horizontal="center" vertical="top" shrinkToFit="1"/>
    </xf>
    <xf numFmtId="4" fontId="35" fillId="0" borderId="26" xfId="0" applyNumberFormat="1" applyFont="1" applyBorder="1" applyAlignment="1" applyProtection="1">
      <alignment horizontal="center" vertical="top" shrinkToFit="1"/>
      <protection locked="0"/>
    </xf>
    <xf numFmtId="0" fontId="36" fillId="46" borderId="20" xfId="0" applyFont="1" applyFill="1" applyBorder="1" applyAlignment="1">
      <alignment horizontal="center" vertical="top" shrinkToFit="1"/>
    </xf>
    <xf numFmtId="0" fontId="35" fillId="7" borderId="20" xfId="0" applyFont="1" applyFill="1" applyBorder="1" applyAlignment="1">
      <alignment horizontal="center" vertical="top" shrinkToFit="1"/>
    </xf>
    <xf numFmtId="4" fontId="35" fillId="54" borderId="20" xfId="0" applyNumberFormat="1" applyFont="1" applyFill="1" applyBorder="1" applyAlignment="1">
      <alignment vertical="top" shrinkToFit="1"/>
    </xf>
    <xf numFmtId="184" fontId="35" fillId="0" borderId="20" xfId="0" applyNumberFormat="1" applyFont="1" applyBorder="1" applyAlignment="1">
      <alignment horizontal="center" shrinkToFit="1"/>
    </xf>
    <xf numFmtId="0" fontId="35" fillId="0" borderId="0" xfId="0" applyFont="1" applyAlignment="1">
      <alignment shrinkToFit="1"/>
    </xf>
    <xf numFmtId="0" fontId="28" fillId="0" borderId="27" xfId="0" applyFont="1" applyFill="1" applyBorder="1" applyAlignment="1" applyProtection="1">
      <alignment horizontal="left" vertical="center" wrapText="1"/>
      <protection locked="0"/>
    </xf>
    <xf numFmtId="0" fontId="45" fillId="7" borderId="33" xfId="0" applyFont="1" applyFill="1" applyBorder="1" applyAlignment="1">
      <alignment vertical="center" wrapText="1"/>
    </xf>
    <xf numFmtId="4" fontId="28" fillId="56" borderId="24" xfId="0" applyNumberFormat="1" applyFont="1" applyFill="1" applyBorder="1" applyAlignment="1" applyProtection="1">
      <alignment vertical="center" wrapText="1"/>
      <protection locked="0"/>
    </xf>
    <xf numFmtId="4" fontId="28" fillId="56" borderId="34" xfId="0" applyNumberFormat="1" applyFont="1" applyFill="1" applyBorder="1" applyAlignment="1" applyProtection="1">
      <alignment vertical="center" wrapText="1"/>
      <protection locked="0"/>
    </xf>
    <xf numFmtId="0" fontId="45" fillId="7" borderId="20" xfId="0" applyFont="1" applyFill="1" applyBorder="1" applyAlignment="1">
      <alignment vertical="center" wrapText="1"/>
    </xf>
    <xf numFmtId="0" fontId="28" fillId="7" borderId="21" xfId="0" applyFont="1" applyFill="1" applyBorder="1" applyAlignment="1">
      <alignment horizontal="center" vertical="center" wrapText="1"/>
    </xf>
    <xf numFmtId="4" fontId="28" fillId="54" borderId="21" xfId="0" applyNumberFormat="1" applyFont="1" applyFill="1" applyBorder="1" applyAlignment="1">
      <alignment horizontal="center" vertical="center" wrapText="1"/>
    </xf>
    <xf numFmtId="4" fontId="28" fillId="0" borderId="21" xfId="0" applyNumberFormat="1" applyFont="1" applyFill="1" applyBorder="1" applyAlignment="1" applyProtection="1">
      <alignment horizontal="center" vertical="center" wrapText="1"/>
      <protection locked="0"/>
    </xf>
    <xf numFmtId="4" fontId="30" fillId="54" borderId="21" xfId="0" applyNumberFormat="1" applyFont="1" applyFill="1" applyBorder="1" applyAlignment="1">
      <alignment horizontal="center" vertical="center" wrapText="1"/>
    </xf>
    <xf numFmtId="0" fontId="28" fillId="55" borderId="42" xfId="0" applyFont="1" applyFill="1" applyBorder="1" applyAlignment="1">
      <alignment horizontal="center" vertical="center" wrapText="1"/>
    </xf>
    <xf numFmtId="4" fontId="71" fillId="55" borderId="42" xfId="0" applyNumberFormat="1" applyFont="1" applyFill="1" applyBorder="1" applyAlignment="1">
      <alignment horizontal="center" vertical="center" wrapText="1"/>
    </xf>
    <xf numFmtId="4" fontId="71" fillId="55" borderId="42" xfId="0" applyNumberFormat="1" applyFont="1" applyFill="1" applyBorder="1" applyAlignment="1" applyProtection="1">
      <alignment horizontal="center" vertical="center" wrapText="1"/>
      <protection locked="0"/>
    </xf>
    <xf numFmtId="4" fontId="72" fillId="55" borderId="42" xfId="0" applyNumberFormat="1" applyFont="1" applyFill="1" applyBorder="1" applyAlignment="1">
      <alignment horizontal="center" vertical="center" wrapText="1"/>
    </xf>
    <xf numFmtId="0" fontId="28" fillId="55" borderId="0" xfId="0" applyFont="1" applyFill="1" applyBorder="1" applyAlignment="1">
      <alignment vertical="center" wrapText="1"/>
    </xf>
    <xf numFmtId="0" fontId="28" fillId="0" borderId="0" xfId="0" applyFont="1" applyBorder="1" applyAlignment="1">
      <alignment vertical="center" wrapText="1"/>
    </xf>
    <xf numFmtId="4" fontId="35" fillId="54" borderId="26" xfId="0" applyNumberFormat="1" applyFont="1" applyFill="1" applyBorder="1" applyAlignment="1">
      <alignment horizontal="center" vertical="top" shrinkToFit="1"/>
    </xf>
    <xf numFmtId="0" fontId="69" fillId="0" borderId="0" xfId="0" applyFont="1" applyBorder="1" applyAlignment="1" applyProtection="1">
      <alignment horizontal="center"/>
      <protection locked="0"/>
    </xf>
    <xf numFmtId="0" fontId="50" fillId="0" borderId="0" xfId="0" applyFont="1" applyAlignment="1">
      <alignment horizontal="center"/>
    </xf>
    <xf numFmtId="0" fontId="69" fillId="55" borderId="0" xfId="0" applyFont="1" applyFill="1" applyAlignment="1">
      <alignment/>
    </xf>
    <xf numFmtId="0" fontId="69" fillId="55" borderId="0" xfId="0" applyFont="1" applyFill="1" applyBorder="1" applyAlignment="1" applyProtection="1">
      <alignment horizontal="center"/>
      <protection locked="0"/>
    </xf>
    <xf numFmtId="0" fontId="69" fillId="0" borderId="43" xfId="0" applyFont="1" applyBorder="1" applyAlignment="1" applyProtection="1">
      <alignment horizontal="center" vertical="center" wrapText="1"/>
      <protection locked="0"/>
    </xf>
    <xf numFmtId="0" fontId="69" fillId="0" borderId="19" xfId="0" applyFont="1" applyBorder="1" applyAlignment="1" applyProtection="1">
      <alignment horizontal="center" vertical="center" wrapText="1"/>
      <protection locked="0"/>
    </xf>
    <xf numFmtId="0" fontId="69" fillId="0" borderId="44" xfId="0" applyFont="1" applyBorder="1" applyAlignment="1" applyProtection="1">
      <alignment horizontal="center" vertical="center" wrapText="1"/>
      <protection locked="0"/>
    </xf>
    <xf numFmtId="0" fontId="69" fillId="0" borderId="42" xfId="0" applyFont="1" applyBorder="1" applyAlignment="1" applyProtection="1">
      <alignment horizontal="center" vertical="center" wrapText="1"/>
      <protection locked="0"/>
    </xf>
    <xf numFmtId="0" fontId="69" fillId="0" borderId="0" xfId="0" applyFont="1" applyBorder="1" applyAlignment="1" applyProtection="1">
      <alignment horizontal="center" vertical="center" wrapText="1"/>
      <protection locked="0"/>
    </xf>
    <xf numFmtId="0" fontId="69" fillId="0" borderId="45" xfId="0" applyFont="1" applyBorder="1" applyAlignment="1" applyProtection="1">
      <alignment horizontal="center" vertical="center" wrapText="1"/>
      <protection locked="0"/>
    </xf>
    <xf numFmtId="0" fontId="69" fillId="0" borderId="29" xfId="0" applyFont="1" applyBorder="1" applyAlignment="1" applyProtection="1">
      <alignment horizontal="center" vertical="center" wrapText="1"/>
      <protection locked="0"/>
    </xf>
    <xf numFmtId="0" fontId="69" fillId="0" borderId="38" xfId="0" applyFont="1" applyBorder="1" applyAlignment="1" applyProtection="1">
      <alignment horizontal="center" vertical="center" wrapText="1"/>
      <protection locked="0"/>
    </xf>
    <xf numFmtId="0" fontId="69" fillId="0" borderId="46" xfId="0" applyFont="1" applyBorder="1" applyAlignment="1" applyProtection="1">
      <alignment horizontal="center" vertical="center" wrapText="1"/>
      <protection locked="0"/>
    </xf>
    <xf numFmtId="0" fontId="69" fillId="53" borderId="0" xfId="0" applyFont="1" applyFill="1" applyAlignment="1">
      <alignment horizontal="center"/>
    </xf>
    <xf numFmtId="0" fontId="69" fillId="0" borderId="21" xfId="0" applyFont="1" applyBorder="1" applyAlignment="1" applyProtection="1">
      <alignment horizontal="center" vertical="center"/>
      <protection locked="0"/>
    </xf>
    <xf numFmtId="0" fontId="69" fillId="0" borderId="22" xfId="0" applyFont="1" applyBorder="1" applyAlignment="1" applyProtection="1">
      <alignment horizontal="center" vertical="center"/>
      <protection locked="0"/>
    </xf>
    <xf numFmtId="0" fontId="69" fillId="0" borderId="23" xfId="0" applyFont="1" applyBorder="1" applyAlignment="1" applyProtection="1">
      <alignment horizontal="center" vertical="center"/>
      <protection locked="0"/>
    </xf>
    <xf numFmtId="0" fontId="69" fillId="0" borderId="21" xfId="0" applyFont="1" applyBorder="1" applyAlignment="1" applyProtection="1">
      <alignment horizontal="center"/>
      <protection locked="0"/>
    </xf>
    <xf numFmtId="0" fontId="69" fillId="0" borderId="22" xfId="0" applyFont="1" applyBorder="1" applyAlignment="1" applyProtection="1">
      <alignment horizontal="center"/>
      <protection locked="0"/>
    </xf>
    <xf numFmtId="0" fontId="69" fillId="0" borderId="23" xfId="0" applyFont="1" applyBorder="1" applyAlignment="1" applyProtection="1">
      <alignment horizontal="center"/>
      <protection locked="0"/>
    </xf>
    <xf numFmtId="0" fontId="46" fillId="53" borderId="0" xfId="0" applyFont="1" applyFill="1" applyAlignment="1" applyProtection="1">
      <alignment horizontal="center"/>
      <protection hidden="1"/>
    </xf>
    <xf numFmtId="0" fontId="0" fillId="0" borderId="0" xfId="0" applyAlignment="1">
      <alignment horizontal="right"/>
    </xf>
    <xf numFmtId="0" fontId="50" fillId="0" borderId="0" xfId="0" applyFont="1" applyAlignment="1">
      <alignment horizontal="center"/>
    </xf>
    <xf numFmtId="0" fontId="73" fillId="0" borderId="0" xfId="0" applyFont="1" applyAlignment="1">
      <alignment horizontal="center" wrapText="1"/>
    </xf>
    <xf numFmtId="0" fontId="68" fillId="0" borderId="0" xfId="0" applyFont="1" applyAlignment="1">
      <alignment horizontal="center" wrapText="1"/>
    </xf>
    <xf numFmtId="0" fontId="68" fillId="0" borderId="0" xfId="0" applyFont="1" applyAlignment="1">
      <alignment horizontal="center"/>
    </xf>
    <xf numFmtId="0" fontId="33" fillId="53" borderId="43" xfId="0" applyFont="1" applyFill="1" applyBorder="1" applyAlignment="1">
      <alignment horizontal="left" vertical="top" wrapText="1"/>
    </xf>
    <xf numFmtId="0" fontId="33" fillId="53" borderId="19" xfId="0" applyFont="1" applyFill="1" applyBorder="1" applyAlignment="1">
      <alignment horizontal="left" vertical="top" wrapText="1"/>
    </xf>
    <xf numFmtId="0" fontId="33" fillId="53" borderId="44" xfId="0" applyFont="1" applyFill="1" applyBorder="1" applyAlignment="1">
      <alignment horizontal="left" vertical="top" wrapText="1"/>
    </xf>
    <xf numFmtId="0" fontId="33" fillId="53" borderId="42" xfId="0" applyFont="1" applyFill="1" applyBorder="1" applyAlignment="1">
      <alignment horizontal="left" vertical="top" wrapText="1"/>
    </xf>
    <xf numFmtId="0" fontId="33" fillId="53" borderId="0" xfId="0" applyFont="1" applyFill="1" applyBorder="1" applyAlignment="1">
      <alignment horizontal="left" vertical="top" wrapText="1"/>
    </xf>
    <xf numFmtId="0" fontId="33" fillId="53" borderId="45" xfId="0" applyFont="1" applyFill="1" applyBorder="1" applyAlignment="1">
      <alignment horizontal="left" vertical="top" wrapText="1"/>
    </xf>
    <xf numFmtId="0" fontId="33" fillId="53" borderId="29" xfId="0" applyFont="1" applyFill="1" applyBorder="1" applyAlignment="1">
      <alignment horizontal="left" vertical="top" wrapText="1"/>
    </xf>
    <xf numFmtId="0" fontId="33" fillId="53" borderId="38" xfId="0" applyFont="1" applyFill="1" applyBorder="1" applyAlignment="1">
      <alignment horizontal="left" vertical="top" wrapText="1"/>
    </xf>
    <xf numFmtId="0" fontId="33" fillId="53" borderId="46" xfId="0" applyFont="1" applyFill="1" applyBorder="1" applyAlignment="1">
      <alignment horizontal="left" vertical="top" wrapText="1"/>
    </xf>
    <xf numFmtId="0" fontId="28" fillId="0" borderId="43" xfId="0" applyFont="1" applyBorder="1" applyAlignment="1" applyProtection="1">
      <alignment horizontal="left" vertical="top" wrapText="1"/>
      <protection locked="0"/>
    </xf>
    <xf numFmtId="0" fontId="28" fillId="0" borderId="19" xfId="0" applyFont="1" applyBorder="1" applyAlignment="1" applyProtection="1">
      <alignment horizontal="left" vertical="top" wrapText="1"/>
      <protection locked="0"/>
    </xf>
    <xf numFmtId="0" fontId="28" fillId="0" borderId="44" xfId="0" applyFont="1" applyBorder="1" applyAlignment="1" applyProtection="1">
      <alignment horizontal="left" vertical="top" wrapText="1"/>
      <protection locked="0"/>
    </xf>
    <xf numFmtId="0" fontId="28" fillId="0" borderId="29" xfId="0" applyFont="1" applyBorder="1" applyAlignment="1" applyProtection="1">
      <alignment horizontal="left" vertical="top" wrapText="1"/>
      <protection locked="0"/>
    </xf>
    <xf numFmtId="0" fontId="28" fillId="0" borderId="38" xfId="0" applyFont="1" applyBorder="1" applyAlignment="1" applyProtection="1">
      <alignment horizontal="left" vertical="top" wrapText="1"/>
      <protection locked="0"/>
    </xf>
    <xf numFmtId="0" fontId="28" fillId="0" borderId="46" xfId="0" applyFont="1" applyBorder="1" applyAlignment="1" applyProtection="1">
      <alignment horizontal="left" vertical="top" wrapText="1"/>
      <protection locked="0"/>
    </xf>
    <xf numFmtId="0" fontId="28" fillId="58" borderId="27" xfId="0" applyFont="1" applyFill="1" applyBorder="1" applyAlignment="1">
      <alignment vertical="center" wrapText="1"/>
    </xf>
    <xf numFmtId="0" fontId="28" fillId="58" borderId="20" xfId="0" applyFont="1" applyFill="1" applyBorder="1" applyAlignment="1">
      <alignment vertical="center" wrapText="1"/>
    </xf>
    <xf numFmtId="0" fontId="28" fillId="58" borderId="30" xfId="0" applyFont="1" applyFill="1" applyBorder="1" applyAlignment="1">
      <alignment vertical="center" wrapText="1"/>
    </xf>
    <xf numFmtId="0" fontId="30" fillId="58" borderId="39" xfId="0" applyFont="1" applyFill="1" applyBorder="1" applyAlignment="1">
      <alignment horizontal="center" vertical="center" wrapText="1"/>
    </xf>
    <xf numFmtId="0" fontId="30" fillId="58" borderId="40" xfId="0" applyFont="1" applyFill="1" applyBorder="1" applyAlignment="1">
      <alignment horizontal="center" vertical="center" wrapText="1"/>
    </xf>
    <xf numFmtId="0" fontId="30" fillId="58" borderId="41" xfId="0" applyFont="1" applyFill="1" applyBorder="1" applyAlignment="1">
      <alignment horizontal="center" vertical="center" wrapText="1"/>
    </xf>
    <xf numFmtId="0" fontId="30" fillId="7" borderId="47" xfId="0" applyFont="1" applyFill="1" applyBorder="1" applyAlignment="1">
      <alignment horizontal="center" vertical="center" wrapText="1"/>
    </xf>
    <xf numFmtId="0" fontId="30" fillId="7" borderId="48" xfId="0" applyFont="1" applyFill="1" applyBorder="1" applyAlignment="1">
      <alignment horizontal="center" vertical="center" wrapText="1"/>
    </xf>
    <xf numFmtId="0" fontId="30" fillId="7" borderId="49" xfId="0" applyFont="1" applyFill="1" applyBorder="1" applyAlignment="1">
      <alignment horizontal="center" vertical="center" wrapText="1"/>
    </xf>
    <xf numFmtId="0" fontId="32" fillId="57" borderId="0" xfId="0" applyFont="1" applyFill="1" applyAlignment="1">
      <alignment horizontal="center" vertical="center" wrapText="1"/>
    </xf>
    <xf numFmtId="0" fontId="30" fillId="0" borderId="0" xfId="0" applyFont="1" applyAlignment="1">
      <alignment horizontal="right" vertical="center" wrapText="1"/>
    </xf>
    <xf numFmtId="0" fontId="30" fillId="0" borderId="0" xfId="0" applyFont="1" applyAlignment="1">
      <alignment horizontal="center" vertical="center" wrapText="1"/>
    </xf>
    <xf numFmtId="0" fontId="30" fillId="58" borderId="28" xfId="0" applyFont="1" applyFill="1" applyBorder="1" applyAlignment="1">
      <alignment horizontal="center" vertical="center" wrapText="1"/>
    </xf>
    <xf numFmtId="0" fontId="30" fillId="58" borderId="31" xfId="0" applyFont="1" applyFill="1" applyBorder="1" applyAlignment="1">
      <alignment horizontal="center" vertical="center" wrapText="1"/>
    </xf>
    <xf numFmtId="0" fontId="30" fillId="58" borderId="32" xfId="0" applyFont="1" applyFill="1" applyBorder="1" applyAlignment="1">
      <alignment horizontal="center" vertical="center" wrapText="1"/>
    </xf>
    <xf numFmtId="0" fontId="28" fillId="58" borderId="38" xfId="0" applyFont="1" applyFill="1" applyBorder="1" applyAlignment="1">
      <alignment vertical="center" wrapText="1"/>
    </xf>
    <xf numFmtId="0" fontId="28" fillId="58" borderId="50" xfId="0" applyFont="1" applyFill="1" applyBorder="1" applyAlignment="1">
      <alignment horizontal="left" vertical="center" wrapText="1"/>
    </xf>
    <xf numFmtId="0" fontId="28" fillId="58" borderId="22" xfId="0" applyFont="1" applyFill="1" applyBorder="1" applyAlignment="1">
      <alignment horizontal="left" vertical="center" wrapText="1"/>
    </xf>
    <xf numFmtId="0" fontId="28" fillId="58" borderId="51" xfId="0" applyFont="1" applyFill="1" applyBorder="1" applyAlignment="1">
      <alignment horizontal="left" vertical="center" wrapText="1"/>
    </xf>
    <xf numFmtId="0" fontId="28" fillId="7" borderId="52" xfId="0" applyFont="1" applyFill="1" applyBorder="1" applyAlignment="1">
      <alignment horizontal="left" vertical="center" wrapText="1"/>
    </xf>
    <xf numFmtId="0" fontId="28" fillId="7" borderId="48" xfId="0" applyFont="1" applyFill="1" applyBorder="1" applyAlignment="1">
      <alignment horizontal="left" vertical="center" wrapText="1"/>
    </xf>
    <xf numFmtId="0" fontId="28" fillId="7" borderId="49" xfId="0" applyFont="1" applyFill="1" applyBorder="1" applyAlignment="1">
      <alignment horizontal="left" vertical="center" wrapText="1"/>
    </xf>
    <xf numFmtId="0" fontId="45" fillId="7" borderId="50" xfId="0" applyFont="1" applyFill="1" applyBorder="1" applyAlignment="1">
      <alignment horizontal="left" vertical="center" wrapText="1"/>
    </xf>
    <xf numFmtId="0" fontId="45" fillId="7" borderId="22" xfId="0" applyFont="1" applyFill="1" applyBorder="1" applyAlignment="1">
      <alignment horizontal="left" vertical="center" wrapText="1"/>
    </xf>
    <xf numFmtId="0" fontId="45" fillId="7" borderId="51" xfId="0" applyFont="1" applyFill="1" applyBorder="1" applyAlignment="1">
      <alignment horizontal="left" vertical="center" wrapText="1"/>
    </xf>
    <xf numFmtId="0" fontId="28" fillId="0" borderId="43" xfId="0" applyFont="1" applyBorder="1" applyAlignment="1" applyProtection="1">
      <alignment horizontal="center" vertical="center" wrapText="1"/>
      <protection locked="0"/>
    </xf>
    <xf numFmtId="0" fontId="28" fillId="0" borderId="19" xfId="0" applyFont="1" applyBorder="1" applyAlignment="1" applyProtection="1">
      <alignment horizontal="center" vertical="center" wrapText="1"/>
      <protection locked="0"/>
    </xf>
    <xf numFmtId="0" fontId="28" fillId="0" borderId="44" xfId="0" applyFont="1" applyBorder="1" applyAlignment="1" applyProtection="1">
      <alignment horizontal="center" vertical="center" wrapText="1"/>
      <protection locked="0"/>
    </xf>
    <xf numFmtId="0" fontId="28" fillId="0" borderId="42" xfId="0" applyFont="1" applyBorder="1" applyAlignment="1" applyProtection="1">
      <alignment horizontal="center" vertical="center" wrapText="1"/>
      <protection locked="0"/>
    </xf>
    <xf numFmtId="0" fontId="28" fillId="0" borderId="0" xfId="0" applyFont="1" applyBorder="1" applyAlignment="1" applyProtection="1">
      <alignment horizontal="center" vertical="center" wrapText="1"/>
      <protection locked="0"/>
    </xf>
    <xf numFmtId="0" fontId="28" fillId="0" borderId="45" xfId="0" applyFont="1" applyBorder="1" applyAlignment="1" applyProtection="1">
      <alignment horizontal="center" vertical="center" wrapText="1"/>
      <protection locked="0"/>
    </xf>
    <xf numFmtId="0" fontId="28" fillId="0" borderId="29" xfId="0" applyFont="1" applyBorder="1" applyAlignment="1" applyProtection="1">
      <alignment horizontal="center" vertical="center" wrapText="1"/>
      <protection locked="0"/>
    </xf>
    <xf numFmtId="0" fontId="28" fillId="0" borderId="38" xfId="0" applyFont="1" applyBorder="1" applyAlignment="1" applyProtection="1">
      <alignment horizontal="center" vertical="center" wrapText="1"/>
      <protection locked="0"/>
    </xf>
    <xf numFmtId="0" fontId="28" fillId="0" borderId="46" xfId="0" applyFont="1" applyBorder="1" applyAlignment="1" applyProtection="1">
      <alignment horizontal="center" vertical="center" wrapText="1"/>
      <protection locked="0"/>
    </xf>
    <xf numFmtId="0" fontId="30" fillId="0" borderId="0" xfId="0" applyFont="1" applyAlignment="1">
      <alignment horizontal="center" vertical="center" wrapText="1"/>
    </xf>
    <xf numFmtId="0" fontId="28" fillId="7" borderId="39" xfId="0" applyFont="1" applyFill="1" applyBorder="1" applyAlignment="1">
      <alignment horizontal="center" vertical="center" wrapText="1"/>
    </xf>
    <xf numFmtId="0" fontId="28" fillId="7" borderId="28" xfId="0" applyFont="1" applyFill="1" applyBorder="1" applyAlignment="1">
      <alignment horizontal="center" vertical="center" wrapText="1"/>
    </xf>
    <xf numFmtId="0" fontId="32" fillId="57" borderId="0" xfId="0" applyFont="1" applyFill="1" applyAlignment="1">
      <alignment horizontal="center" vertical="center" wrapText="1"/>
    </xf>
    <xf numFmtId="0" fontId="28" fillId="7" borderId="47" xfId="0" applyFont="1" applyFill="1" applyBorder="1" applyAlignment="1">
      <alignment horizontal="left" vertical="center" wrapText="1"/>
    </xf>
    <xf numFmtId="0" fontId="28" fillId="58" borderId="0" xfId="0" applyFont="1" applyFill="1" applyBorder="1" applyAlignment="1">
      <alignment horizontal="left" vertical="top" wrapText="1"/>
    </xf>
    <xf numFmtId="0" fontId="28" fillId="7" borderId="53" xfId="0" applyFont="1" applyFill="1" applyBorder="1" applyAlignment="1">
      <alignment horizontal="left" vertical="center" wrapText="1"/>
    </xf>
    <xf numFmtId="0" fontId="28" fillId="7" borderId="38" xfId="0" applyFont="1" applyFill="1" applyBorder="1" applyAlignment="1">
      <alignment horizontal="left" vertical="center" wrapText="1"/>
    </xf>
    <xf numFmtId="0" fontId="28" fillId="7" borderId="54" xfId="0" applyFont="1" applyFill="1" applyBorder="1" applyAlignment="1">
      <alignment horizontal="left" vertical="center" wrapText="1"/>
    </xf>
    <xf numFmtId="0" fontId="36" fillId="7" borderId="21" xfId="0" applyFont="1" applyFill="1" applyBorder="1" applyAlignment="1">
      <alignment horizontal="left" vertical="top" wrapText="1"/>
    </xf>
    <xf numFmtId="0" fontId="36" fillId="7" borderId="22" xfId="0" applyFont="1" applyFill="1" applyBorder="1" applyAlignment="1">
      <alignment horizontal="left" vertical="top" wrapText="1"/>
    </xf>
    <xf numFmtId="4" fontId="35" fillId="0" borderId="21" xfId="0" applyNumberFormat="1" applyFont="1" applyBorder="1" applyAlignment="1" applyProtection="1">
      <alignment horizontal="center" vertical="top" shrinkToFit="1"/>
      <protection locked="0"/>
    </xf>
    <xf numFmtId="4" fontId="35" fillId="0" borderId="23" xfId="0" applyNumberFormat="1" applyFont="1" applyBorder="1" applyAlignment="1" applyProtection="1">
      <alignment horizontal="center" vertical="top" shrinkToFit="1"/>
      <protection locked="0"/>
    </xf>
    <xf numFmtId="4" fontId="36" fillId="54" borderId="21" xfId="0" applyNumberFormat="1" applyFont="1" applyFill="1" applyBorder="1" applyAlignment="1">
      <alignment horizontal="center" vertical="top" shrinkToFit="1"/>
    </xf>
    <xf numFmtId="4" fontId="36" fillId="54" borderId="23" xfId="0" applyNumberFormat="1" applyFont="1" applyFill="1" applyBorder="1" applyAlignment="1">
      <alignment horizontal="center" vertical="top" shrinkToFit="1"/>
    </xf>
    <xf numFmtId="0" fontId="33" fillId="53" borderId="43" xfId="0" applyFont="1" applyFill="1" applyBorder="1" applyAlignment="1">
      <alignment horizontal="left" vertical="top" wrapText="1"/>
    </xf>
    <xf numFmtId="0" fontId="37" fillId="7" borderId="21" xfId="0" applyFont="1" applyFill="1" applyBorder="1" applyAlignment="1">
      <alignment horizontal="left" vertical="top" wrapText="1"/>
    </xf>
    <xf numFmtId="0" fontId="37" fillId="7" borderId="23" xfId="0" applyFont="1" applyFill="1" applyBorder="1" applyAlignment="1">
      <alignment horizontal="left" vertical="top" wrapText="1"/>
    </xf>
    <xf numFmtId="0" fontId="35" fillId="0" borderId="20" xfId="0" applyFont="1" applyBorder="1" applyAlignment="1" applyProtection="1">
      <alignment horizontal="left" vertical="center"/>
      <protection locked="0"/>
    </xf>
    <xf numFmtId="0" fontId="35" fillId="0" borderId="20" xfId="0" applyFont="1" applyBorder="1" applyAlignment="1">
      <alignment horizontal="center"/>
    </xf>
    <xf numFmtId="0" fontId="37" fillId="7" borderId="29" xfId="0" applyFont="1" applyFill="1" applyBorder="1" applyAlignment="1">
      <alignment horizontal="left" vertical="top" wrapText="1"/>
    </xf>
    <xf numFmtId="0" fontId="37" fillId="7" borderId="46" xfId="0" applyFont="1" applyFill="1" applyBorder="1" applyAlignment="1">
      <alignment horizontal="left" vertical="top" wrapText="1"/>
    </xf>
    <xf numFmtId="0" fontId="43" fillId="7" borderId="21" xfId="0" applyFont="1" applyFill="1" applyBorder="1" applyAlignment="1">
      <alignment horizontal="left" wrapText="1"/>
    </xf>
    <xf numFmtId="0" fontId="43" fillId="7" borderId="23" xfId="0" applyFont="1" applyFill="1" applyBorder="1" applyAlignment="1">
      <alignment horizontal="left" wrapText="1"/>
    </xf>
    <xf numFmtId="0" fontId="36" fillId="7" borderId="23" xfId="0" applyFont="1" applyFill="1" applyBorder="1" applyAlignment="1">
      <alignment horizontal="left" vertical="top" wrapText="1"/>
    </xf>
    <xf numFmtId="0" fontId="36" fillId="0" borderId="0" xfId="0" applyFont="1" applyBorder="1" applyAlignment="1">
      <alignment horizontal="left" vertical="top" wrapText="1"/>
    </xf>
    <xf numFmtId="0" fontId="35" fillId="58" borderId="0" xfId="0" applyFont="1" applyFill="1" applyAlignment="1">
      <alignment horizontal="center"/>
    </xf>
    <xf numFmtId="0" fontId="45" fillId="54" borderId="21" xfId="0" applyFont="1" applyFill="1" applyBorder="1" applyAlignment="1" applyProtection="1">
      <alignment horizontal="center" vertical="center" wrapText="1"/>
      <protection hidden="1"/>
    </xf>
    <xf numFmtId="0" fontId="45" fillId="54" borderId="22" xfId="0" applyFont="1" applyFill="1" applyBorder="1" applyAlignment="1" applyProtection="1">
      <alignment horizontal="center" vertical="center" wrapText="1"/>
      <protection hidden="1"/>
    </xf>
    <xf numFmtId="0" fontId="45" fillId="54" borderId="23" xfId="0" applyFont="1" applyFill="1" applyBorder="1" applyAlignment="1" applyProtection="1">
      <alignment horizontal="center" vertical="center" wrapText="1"/>
      <protection hidden="1"/>
    </xf>
    <xf numFmtId="49" fontId="45" fillId="54" borderId="20" xfId="0" applyNumberFormat="1" applyFont="1" applyFill="1" applyBorder="1" applyAlignment="1" applyProtection="1">
      <alignment horizontal="left" vertical="center" wrapText="1"/>
      <protection/>
    </xf>
    <xf numFmtId="0" fontId="45" fillId="54" borderId="20" xfId="0" applyFont="1" applyFill="1" applyBorder="1" applyAlignment="1" applyProtection="1">
      <alignment horizontal="left" vertical="center" wrapText="1"/>
      <protection hidden="1"/>
    </xf>
    <xf numFmtId="0" fontId="45" fillId="54" borderId="20" xfId="0" applyFont="1" applyFill="1" applyBorder="1" applyAlignment="1" applyProtection="1">
      <alignment horizontal="left" vertical="center" wrapText="1"/>
      <protection/>
    </xf>
    <xf numFmtId="0" fontId="35" fillId="0" borderId="43" xfId="0" applyFont="1" applyBorder="1" applyAlignment="1">
      <alignment horizontal="center"/>
    </xf>
    <xf numFmtId="0" fontId="35" fillId="0" borderId="19" xfId="0" applyFont="1" applyBorder="1" applyAlignment="1">
      <alignment horizontal="center"/>
    </xf>
    <xf numFmtId="0" fontId="35" fillId="0" borderId="44" xfId="0" applyFont="1" applyBorder="1" applyAlignment="1">
      <alignment horizontal="center"/>
    </xf>
    <xf numFmtId="0" fontId="35" fillId="0" borderId="42" xfId="0" applyFont="1" applyBorder="1" applyAlignment="1">
      <alignment horizontal="center"/>
    </xf>
    <xf numFmtId="0" fontId="35" fillId="0" borderId="0" xfId="0" applyFont="1" applyBorder="1" applyAlignment="1">
      <alignment horizontal="center"/>
    </xf>
    <xf numFmtId="0" fontId="35" fillId="0" borderId="45" xfId="0" applyFont="1" applyBorder="1" applyAlignment="1">
      <alignment horizontal="center"/>
    </xf>
    <xf numFmtId="0" fontId="35" fillId="0" borderId="29" xfId="0" applyFont="1" applyBorder="1" applyAlignment="1">
      <alignment horizontal="center"/>
    </xf>
    <xf numFmtId="0" fontId="35" fillId="0" borderId="38" xfId="0" applyFont="1" applyBorder="1" applyAlignment="1">
      <alignment horizontal="center"/>
    </xf>
    <xf numFmtId="0" fontId="35" fillId="0" borderId="46" xfId="0" applyFont="1" applyBorder="1" applyAlignment="1">
      <alignment horizontal="center"/>
    </xf>
    <xf numFmtId="0" fontId="35" fillId="53" borderId="20" xfId="0" applyFont="1" applyFill="1" applyBorder="1" applyAlignment="1" applyProtection="1">
      <alignment horizontal="left" vertical="center"/>
      <protection/>
    </xf>
    <xf numFmtId="0" fontId="29" fillId="0" borderId="0" xfId="0" applyFont="1" applyAlignment="1">
      <alignment horizontal="center"/>
    </xf>
    <xf numFmtId="0" fontId="43" fillId="7" borderId="29" xfId="0" applyFont="1" applyFill="1" applyBorder="1" applyAlignment="1">
      <alignment horizontal="left" wrapText="1"/>
    </xf>
    <xf numFmtId="0" fontId="43" fillId="7" borderId="46" xfId="0" applyFont="1" applyFill="1" applyBorder="1" applyAlignment="1">
      <alignment horizontal="left" wrapText="1"/>
    </xf>
    <xf numFmtId="0" fontId="34" fillId="0" borderId="0" xfId="0" applyFont="1" applyAlignment="1">
      <alignment horizontal="center"/>
    </xf>
    <xf numFmtId="0" fontId="41" fillId="7" borderId="21" xfId="0" applyFont="1" applyFill="1" applyBorder="1" applyAlignment="1">
      <alignment horizontal="center" vertical="top" wrapText="1"/>
    </xf>
    <xf numFmtId="0" fontId="41" fillId="7" borderId="22" xfId="0" applyFont="1" applyFill="1" applyBorder="1" applyAlignment="1">
      <alignment horizontal="center" vertical="top" wrapText="1"/>
    </xf>
    <xf numFmtId="0" fontId="41" fillId="7" borderId="24" xfId="0" applyFont="1" applyFill="1" applyBorder="1" applyAlignment="1">
      <alignment horizontal="center" vertical="center" wrapText="1"/>
    </xf>
    <xf numFmtId="0" fontId="41" fillId="7" borderId="26" xfId="0" applyFont="1" applyFill="1" applyBorder="1" applyAlignment="1">
      <alignment horizontal="center" vertical="center" wrapText="1"/>
    </xf>
    <xf numFmtId="0" fontId="41" fillId="7" borderId="43" xfId="0" applyFont="1" applyFill="1" applyBorder="1" applyAlignment="1">
      <alignment horizontal="center" vertical="center" wrapText="1"/>
    </xf>
    <xf numFmtId="0" fontId="41" fillId="7" borderId="44" xfId="0" applyFont="1" applyFill="1" applyBorder="1" applyAlignment="1">
      <alignment horizontal="center" vertical="center" wrapText="1"/>
    </xf>
    <xf numFmtId="0" fontId="41" fillId="7" borderId="29" xfId="0" applyFont="1" applyFill="1" applyBorder="1" applyAlignment="1">
      <alignment horizontal="center" vertical="center" wrapText="1"/>
    </xf>
    <xf numFmtId="0" fontId="41" fillId="7" borderId="46" xfId="0" applyFont="1" applyFill="1" applyBorder="1" applyAlignment="1">
      <alignment horizontal="center" vertical="center" wrapText="1"/>
    </xf>
    <xf numFmtId="0" fontId="74" fillId="0" borderId="21" xfId="0" applyFont="1" applyBorder="1" applyAlignment="1">
      <alignment horizontal="left"/>
    </xf>
    <xf numFmtId="0" fontId="74" fillId="0" borderId="23" xfId="0" applyFont="1" applyBorder="1" applyAlignment="1">
      <alignment horizontal="left"/>
    </xf>
    <xf numFmtId="0" fontId="36" fillId="46" borderId="21" xfId="0" applyFont="1" applyFill="1" applyBorder="1" applyAlignment="1">
      <alignment horizontal="left" vertical="top" wrapText="1"/>
    </xf>
    <xf numFmtId="0" fontId="36" fillId="46" borderId="22" xfId="0" applyFont="1" applyFill="1" applyBorder="1" applyAlignment="1">
      <alignment horizontal="left" vertical="top" wrapText="1"/>
    </xf>
    <xf numFmtId="0" fontId="36" fillId="46" borderId="23" xfId="0" applyFont="1" applyFill="1" applyBorder="1" applyAlignment="1">
      <alignment horizontal="left" vertical="top" wrapText="1"/>
    </xf>
    <xf numFmtId="0" fontId="36" fillId="0" borderId="55" xfId="0" applyFont="1" applyBorder="1" applyAlignment="1">
      <alignment horizontal="left" vertical="top" wrapText="1"/>
    </xf>
    <xf numFmtId="0" fontId="36" fillId="0" borderId="56" xfId="0" applyFont="1" applyBorder="1" applyAlignment="1">
      <alignment horizontal="left" vertical="top" wrapText="1"/>
    </xf>
    <xf numFmtId="0" fontId="35" fillId="0" borderId="0" xfId="0" applyFont="1" applyAlignment="1">
      <alignment horizontal="left"/>
    </xf>
    <xf numFmtId="0" fontId="36" fillId="0" borderId="0" xfId="0" applyFont="1" applyAlignment="1">
      <alignment horizontal="right"/>
    </xf>
    <xf numFmtId="0" fontId="35" fillId="0" borderId="45" xfId="0" applyFont="1" applyBorder="1" applyAlignment="1">
      <alignment horizontal="left"/>
    </xf>
    <xf numFmtId="0" fontId="35" fillId="54" borderId="20" xfId="0" applyFont="1" applyFill="1" applyBorder="1" applyAlignment="1">
      <alignment horizontal="center"/>
    </xf>
    <xf numFmtId="196" fontId="35" fillId="54" borderId="20" xfId="0" applyNumberFormat="1" applyFont="1" applyFill="1" applyBorder="1" applyAlignment="1">
      <alignment horizontal="center"/>
    </xf>
  </cellXfs>
  <cellStyles count="9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Followed Hyperlink"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Input" xfId="87"/>
    <cellStyle name="Input 2" xfId="88"/>
    <cellStyle name="Linked Cell" xfId="89"/>
    <cellStyle name="Linked Cell 2" xfId="90"/>
    <cellStyle name="Neutral" xfId="91"/>
    <cellStyle name="Neutral 2" xfId="92"/>
    <cellStyle name="Normal 2" xfId="93"/>
    <cellStyle name="Note" xfId="94"/>
    <cellStyle name="Note 2" xfId="95"/>
    <cellStyle name="Output" xfId="96"/>
    <cellStyle name="Output 2" xfId="97"/>
    <cellStyle name="Percent" xfId="98"/>
    <cellStyle name="Title" xfId="99"/>
    <cellStyle name="Title 2" xfId="100"/>
    <cellStyle name="Total" xfId="101"/>
    <cellStyle name="Total 2" xfId="102"/>
    <cellStyle name="Warning Text" xfId="103"/>
    <cellStyle name="Warning Text 2" xfId="104"/>
  </cellStyles>
  <dxfs count="108">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rgb="FFFF0000"/>
      </font>
      <fill>
        <patternFill patternType="lightGray"/>
      </fill>
    </dxf>
    <dxf>
      <font>
        <color rgb="FFFF0000"/>
      </font>
      <fill>
        <patternFill patternType="lightGray"/>
      </fill>
    </dxf>
    <dxf>
      <font>
        <color rgb="FFFF0000"/>
      </font>
      <fill>
        <patternFill patternType="lightGray"/>
      </fill>
    </dxf>
    <dxf>
      <font>
        <color rgb="FFFF0000"/>
      </font>
      <fill>
        <patternFill patternType="lightGray"/>
      </fill>
    </dxf>
    <dxf>
      <font>
        <color rgb="FFFF0000"/>
      </font>
      <fill>
        <patternFill patternType="lightGray"/>
      </fill>
    </dxf>
    <dxf>
      <font>
        <color rgb="FFFF0000"/>
      </font>
      <fill>
        <patternFill patternType="lightGray"/>
      </fill>
    </dxf>
    <dxf>
      <font>
        <color rgb="FFFF0000"/>
      </font>
      <fill>
        <patternFill patternType="lightGray"/>
      </fill>
    </dxf>
    <dxf>
      <font>
        <color rgb="FFFF0000"/>
      </font>
      <fill>
        <patternFill patternType="lightGray"/>
      </fill>
    </dxf>
    <dxf>
      <font>
        <color rgb="FFFF0000"/>
      </font>
      <fill>
        <patternFill patternType="lightGray"/>
      </fill>
    </dxf>
    <dxf>
      <font>
        <color rgb="FFFF0000"/>
      </font>
      <fill>
        <patternFill patternType="lightGray"/>
      </fill>
    </dxf>
    <dxf>
      <font>
        <color rgb="FFFF0000"/>
      </font>
      <fill>
        <patternFill patternType="lightGray"/>
      </fill>
    </dxf>
    <dxf>
      <font>
        <color rgb="FFFF0000"/>
      </font>
      <fill>
        <patternFill patternType="lightGray"/>
      </fill>
    </dxf>
    <dxf>
      <font>
        <color rgb="FFFF0000"/>
      </font>
      <fill>
        <patternFill patternType="lightGray"/>
      </fill>
    </dxf>
    <dxf>
      <font>
        <color rgb="FFFF0000"/>
      </font>
      <fill>
        <patternFill patternType="lightGray"/>
      </fill>
    </dxf>
    <dxf>
      <font>
        <color rgb="FFFF0000"/>
      </font>
      <fill>
        <patternFill patternType="lightGray"/>
      </fill>
    </dxf>
    <dxf>
      <fill>
        <patternFill patternType="lightGray"/>
      </fill>
    </dxf>
    <dxf>
      <font>
        <color rgb="FFFF0000"/>
      </font>
      <fill>
        <patternFill patternType="lightGray"/>
      </fill>
    </dxf>
    <dxf>
      <fill>
        <patternFill patternType="lightGray"/>
      </fill>
    </dxf>
    <dxf>
      <font>
        <color rgb="FFFF0000"/>
      </font>
      <fill>
        <patternFill patternType="lightGray"/>
      </fill>
    </dxf>
    <dxf>
      <fill>
        <patternFill patternType="lightGray"/>
      </fill>
    </dxf>
    <dxf>
      <font>
        <color rgb="FFFF0000"/>
      </font>
      <fill>
        <patternFill patternType="lightGray"/>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xdr:row>
      <xdr:rowOff>133350</xdr:rowOff>
    </xdr:from>
    <xdr:to>
      <xdr:col>8</xdr:col>
      <xdr:colOff>504825</xdr:colOff>
      <xdr:row>10</xdr:row>
      <xdr:rowOff>171450</xdr:rowOff>
    </xdr:to>
    <xdr:pic>
      <xdr:nvPicPr>
        <xdr:cNvPr id="1" name="Picture 33" descr="LATLIT_logo_mix_full_CMYK"/>
        <xdr:cNvPicPr preferRelativeResize="1">
          <a:picLocks noChangeAspect="1"/>
        </xdr:cNvPicPr>
      </xdr:nvPicPr>
      <xdr:blipFill>
        <a:blip r:embed="rId1"/>
        <a:stretch>
          <a:fillRect/>
        </a:stretch>
      </xdr:blipFill>
      <xdr:spPr>
        <a:xfrm>
          <a:off x="180975" y="323850"/>
          <a:ext cx="5200650" cy="1752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66"/>
  <sheetViews>
    <sheetView showGridLines="0" tabSelected="1" workbookViewId="0" topLeftCell="A1">
      <selection activeCell="A19" sqref="A19:I19"/>
    </sheetView>
  </sheetViews>
  <sheetFormatPr defaultColWidth="9.140625" defaultRowHeight="15"/>
  <sheetData>
    <row r="1" spans="8:9" ht="15">
      <c r="H1" s="180" t="s">
        <v>177</v>
      </c>
      <c r="I1" s="180"/>
    </row>
    <row r="12" spans="1:9" ht="15.75">
      <c r="A12" s="184" t="s">
        <v>199</v>
      </c>
      <c r="B12" s="184"/>
      <c r="C12" s="184"/>
      <c r="D12" s="184"/>
      <c r="E12" s="184"/>
      <c r="F12" s="184"/>
      <c r="G12" s="184"/>
      <c r="H12" s="184"/>
      <c r="I12" s="184"/>
    </row>
    <row r="13" spans="1:9" ht="15.75">
      <c r="A13" s="92"/>
      <c r="B13" s="92"/>
      <c r="C13" s="92"/>
      <c r="D13" s="92"/>
      <c r="E13" s="92"/>
      <c r="F13" s="92"/>
      <c r="G13" s="92"/>
      <c r="H13" s="92"/>
      <c r="I13" s="92"/>
    </row>
    <row r="14" spans="1:9" ht="15.75" customHeight="1">
      <c r="A14" s="182" t="s">
        <v>176</v>
      </c>
      <c r="B14" s="183"/>
      <c r="C14" s="183"/>
      <c r="D14" s="183"/>
      <c r="E14" s="183"/>
      <c r="F14" s="183"/>
      <c r="G14" s="183"/>
      <c r="H14" s="183"/>
      <c r="I14" s="183"/>
    </row>
    <row r="15" spans="1:9" ht="15">
      <c r="A15" s="183"/>
      <c r="B15" s="183"/>
      <c r="C15" s="183"/>
      <c r="D15" s="183"/>
      <c r="E15" s="183"/>
      <c r="F15" s="183"/>
      <c r="G15" s="183"/>
      <c r="H15" s="183"/>
      <c r="I15" s="183"/>
    </row>
    <row r="16" spans="1:9" ht="15">
      <c r="A16" s="93"/>
      <c r="B16" s="93"/>
      <c r="C16" s="93"/>
      <c r="D16" s="93"/>
      <c r="E16" s="93"/>
      <c r="F16" s="93"/>
      <c r="G16" s="93"/>
      <c r="H16" s="93"/>
      <c r="I16" s="93"/>
    </row>
    <row r="17" spans="1:9" ht="15">
      <c r="A17" s="179" t="s">
        <v>148</v>
      </c>
      <c r="B17" s="179"/>
      <c r="C17" s="179"/>
      <c r="D17" s="179"/>
      <c r="E17" s="179"/>
      <c r="F17" s="179"/>
      <c r="G17" s="179"/>
      <c r="H17" s="179"/>
      <c r="I17" s="179"/>
    </row>
    <row r="18" spans="1:9" ht="9.75" customHeight="1">
      <c r="A18" s="93"/>
      <c r="B18" s="93"/>
      <c r="C18" s="93"/>
      <c r="D18" s="93"/>
      <c r="E18" s="93"/>
      <c r="F18" s="93"/>
      <c r="G18" s="93"/>
      <c r="H18" s="93"/>
      <c r="I18" s="93"/>
    </row>
    <row r="19" spans="1:9" ht="17.25" customHeight="1">
      <c r="A19" s="173" t="s">
        <v>156</v>
      </c>
      <c r="B19" s="174"/>
      <c r="C19" s="174"/>
      <c r="D19" s="174"/>
      <c r="E19" s="174"/>
      <c r="F19" s="174"/>
      <c r="G19" s="174"/>
      <c r="H19" s="174"/>
      <c r="I19" s="175"/>
    </row>
    <row r="20" spans="1:9" ht="15">
      <c r="A20" s="93"/>
      <c r="B20" s="93"/>
      <c r="C20" s="93"/>
      <c r="D20" s="93"/>
      <c r="E20" s="93"/>
      <c r="F20" s="93"/>
      <c r="G20" s="93"/>
      <c r="H20" s="93"/>
      <c r="I20" s="93"/>
    </row>
    <row r="21" spans="1:9" ht="15">
      <c r="A21" s="93"/>
      <c r="B21" s="93"/>
      <c r="C21" s="93"/>
      <c r="D21" s="93"/>
      <c r="E21" s="93"/>
      <c r="F21" s="93"/>
      <c r="G21" s="93"/>
      <c r="H21" s="93"/>
      <c r="I21" s="93"/>
    </row>
    <row r="22" spans="1:9" ht="15">
      <c r="A22" s="179" t="s">
        <v>149</v>
      </c>
      <c r="B22" s="179"/>
      <c r="C22" s="179"/>
      <c r="D22" s="179"/>
      <c r="E22" s="179"/>
      <c r="F22" s="179"/>
      <c r="G22" s="179"/>
      <c r="H22" s="179"/>
      <c r="I22" s="179"/>
    </row>
    <row r="23" spans="1:9" ht="7.5" customHeight="1">
      <c r="A23" s="93"/>
      <c r="B23" s="93"/>
      <c r="C23" s="93"/>
      <c r="D23" s="93"/>
      <c r="E23" s="93"/>
      <c r="F23" s="93"/>
      <c r="G23" s="93"/>
      <c r="H23" s="93"/>
      <c r="I23" s="93"/>
    </row>
    <row r="24" spans="1:9" ht="15" customHeight="1">
      <c r="A24" s="163" t="s">
        <v>157</v>
      </c>
      <c r="B24" s="164"/>
      <c r="C24" s="164"/>
      <c r="D24" s="164"/>
      <c r="E24" s="164"/>
      <c r="F24" s="164"/>
      <c r="G24" s="164"/>
      <c r="H24" s="164"/>
      <c r="I24" s="165"/>
    </row>
    <row r="25" spans="1:9" ht="15">
      <c r="A25" s="166"/>
      <c r="B25" s="167"/>
      <c r="C25" s="167"/>
      <c r="D25" s="167"/>
      <c r="E25" s="167"/>
      <c r="F25" s="167"/>
      <c r="G25" s="167"/>
      <c r="H25" s="167"/>
      <c r="I25" s="168"/>
    </row>
    <row r="26" spans="1:9" ht="15">
      <c r="A26" s="169"/>
      <c r="B26" s="170"/>
      <c r="C26" s="170"/>
      <c r="D26" s="170"/>
      <c r="E26" s="170"/>
      <c r="F26" s="170"/>
      <c r="G26" s="170"/>
      <c r="H26" s="170"/>
      <c r="I26" s="171"/>
    </row>
    <row r="27" spans="1:9" ht="15">
      <c r="A27" s="93"/>
      <c r="B27" s="93"/>
      <c r="C27" s="93"/>
      <c r="D27" s="93"/>
      <c r="E27" s="93"/>
      <c r="F27" s="93"/>
      <c r="G27" s="93"/>
      <c r="H27" s="93"/>
      <c r="I27" s="93"/>
    </row>
    <row r="28" spans="1:9" ht="15">
      <c r="A28" s="93"/>
      <c r="B28" s="93"/>
      <c r="C28" s="93"/>
      <c r="D28" s="93"/>
      <c r="E28" s="93"/>
      <c r="F28" s="93"/>
      <c r="G28" s="93"/>
      <c r="H28" s="93"/>
      <c r="I28" s="93"/>
    </row>
    <row r="29" spans="3:9" ht="15">
      <c r="C29" s="179" t="s">
        <v>150</v>
      </c>
      <c r="D29" s="179"/>
      <c r="E29" s="176"/>
      <c r="F29" s="178"/>
      <c r="G29" s="93"/>
      <c r="H29" s="93"/>
      <c r="I29" s="93"/>
    </row>
    <row r="30" spans="5:9" ht="15">
      <c r="E30" s="93"/>
      <c r="F30" s="93"/>
      <c r="G30" s="93"/>
      <c r="H30" s="93"/>
      <c r="I30" s="93"/>
    </row>
    <row r="31" spans="5:9" ht="15">
      <c r="E31" s="93"/>
      <c r="F31" s="93"/>
      <c r="G31" s="93"/>
      <c r="H31" s="93"/>
      <c r="I31" s="93"/>
    </row>
    <row r="32" spans="1:9" ht="15">
      <c r="A32" s="93"/>
      <c r="B32" s="93"/>
      <c r="C32" s="172" t="s">
        <v>151</v>
      </c>
      <c r="D32" s="172"/>
      <c r="E32" s="176"/>
      <c r="F32" s="178"/>
      <c r="G32" s="93"/>
      <c r="H32" s="93"/>
      <c r="I32" s="93"/>
    </row>
    <row r="33" spans="1:9" ht="15">
      <c r="A33" s="93"/>
      <c r="B33" s="93"/>
      <c r="C33" s="95"/>
      <c r="D33" s="95"/>
      <c r="E33" s="94"/>
      <c r="F33" s="94"/>
      <c r="G33" s="93"/>
      <c r="H33" s="93"/>
      <c r="I33" s="93"/>
    </row>
    <row r="34" spans="1:14" ht="15">
      <c r="A34" s="93"/>
      <c r="B34" s="93"/>
      <c r="C34" s="172" t="s">
        <v>198</v>
      </c>
      <c r="D34" s="172"/>
      <c r="E34" s="176"/>
      <c r="F34" s="178"/>
      <c r="G34" s="93"/>
      <c r="H34" s="93"/>
      <c r="I34" s="93"/>
      <c r="L34" s="181"/>
      <c r="M34" s="181"/>
      <c r="N34" s="181"/>
    </row>
    <row r="35" spans="1:14" ht="15">
      <c r="A35" s="93"/>
      <c r="B35" s="161"/>
      <c r="C35" s="95"/>
      <c r="D35" s="95"/>
      <c r="E35" s="162"/>
      <c r="F35" s="159"/>
      <c r="G35" s="93"/>
      <c r="H35" s="93"/>
      <c r="I35" s="93"/>
      <c r="L35" s="160"/>
      <c r="M35" s="160"/>
      <c r="N35" s="160"/>
    </row>
    <row r="36" spans="1:9" ht="15">
      <c r="A36" s="93"/>
      <c r="B36" s="93"/>
      <c r="C36" s="93"/>
      <c r="D36" s="93"/>
      <c r="E36" s="93"/>
      <c r="F36" s="93"/>
      <c r="G36" s="93"/>
      <c r="H36" s="93"/>
      <c r="I36" s="93"/>
    </row>
    <row r="37" spans="1:9" ht="15">
      <c r="A37" s="172" t="s">
        <v>152</v>
      </c>
      <c r="B37" s="172"/>
      <c r="C37" s="172"/>
      <c r="D37" s="172"/>
      <c r="E37" s="172"/>
      <c r="F37" s="172"/>
      <c r="G37" s="172"/>
      <c r="H37" s="172"/>
      <c r="I37" s="172"/>
    </row>
    <row r="38" spans="1:9" ht="6.75" customHeight="1">
      <c r="A38" s="93"/>
      <c r="B38" s="93"/>
      <c r="C38" s="93"/>
      <c r="D38" s="93"/>
      <c r="E38" s="93"/>
      <c r="F38" s="93"/>
      <c r="G38" s="93"/>
      <c r="H38" s="93"/>
      <c r="I38" s="93"/>
    </row>
    <row r="39" spans="1:9" ht="15">
      <c r="A39" s="163" t="s">
        <v>158</v>
      </c>
      <c r="B39" s="164"/>
      <c r="C39" s="164"/>
      <c r="D39" s="164"/>
      <c r="E39" s="164"/>
      <c r="F39" s="164"/>
      <c r="G39" s="164"/>
      <c r="H39" s="164"/>
      <c r="I39" s="165"/>
    </row>
    <row r="40" spans="1:9" ht="15">
      <c r="A40" s="166"/>
      <c r="B40" s="167"/>
      <c r="C40" s="167"/>
      <c r="D40" s="167"/>
      <c r="E40" s="167"/>
      <c r="F40" s="167"/>
      <c r="G40" s="167"/>
      <c r="H40" s="167"/>
      <c r="I40" s="168"/>
    </row>
    <row r="41" spans="1:9" ht="15">
      <c r="A41" s="169"/>
      <c r="B41" s="170"/>
      <c r="C41" s="170"/>
      <c r="D41" s="170"/>
      <c r="E41" s="170"/>
      <c r="F41" s="170"/>
      <c r="G41" s="170"/>
      <c r="H41" s="170"/>
      <c r="I41" s="171"/>
    </row>
    <row r="42" spans="1:9" ht="15">
      <c r="A42" s="93"/>
      <c r="B42" s="93"/>
      <c r="C42" s="93"/>
      <c r="D42" s="93"/>
      <c r="E42" s="93"/>
      <c r="F42" s="93"/>
      <c r="G42" s="93"/>
      <c r="H42" s="93"/>
      <c r="I42" s="93"/>
    </row>
    <row r="43" spans="1:9" ht="15">
      <c r="A43" s="172" t="s">
        <v>197</v>
      </c>
      <c r="B43" s="172"/>
      <c r="C43" s="172"/>
      <c r="D43" s="172"/>
      <c r="E43" s="172"/>
      <c r="F43" s="172"/>
      <c r="G43" s="172"/>
      <c r="H43" s="172"/>
      <c r="I43" s="172"/>
    </row>
    <row r="44" spans="1:9" ht="15">
      <c r="A44" s="93"/>
      <c r="B44" s="93"/>
      <c r="C44" s="93"/>
      <c r="D44" s="93"/>
      <c r="E44" s="93"/>
      <c r="F44" s="93"/>
      <c r="G44" s="93"/>
      <c r="H44" s="93"/>
      <c r="I44" s="93"/>
    </row>
    <row r="45" spans="1:9" ht="15">
      <c r="A45" s="163" t="s">
        <v>196</v>
      </c>
      <c r="B45" s="164"/>
      <c r="C45" s="164"/>
      <c r="D45" s="164"/>
      <c r="E45" s="164"/>
      <c r="F45" s="164"/>
      <c r="G45" s="164"/>
      <c r="H45" s="164"/>
      <c r="I45" s="165"/>
    </row>
    <row r="46" spans="1:9" ht="15">
      <c r="A46" s="166"/>
      <c r="B46" s="167"/>
      <c r="C46" s="167"/>
      <c r="D46" s="167"/>
      <c r="E46" s="167"/>
      <c r="F46" s="167"/>
      <c r="G46" s="167"/>
      <c r="H46" s="167"/>
      <c r="I46" s="168"/>
    </row>
    <row r="47" spans="1:9" ht="15">
      <c r="A47" s="169"/>
      <c r="B47" s="170"/>
      <c r="C47" s="170"/>
      <c r="D47" s="170"/>
      <c r="E47" s="170"/>
      <c r="F47" s="170"/>
      <c r="G47" s="170"/>
      <c r="H47" s="170"/>
      <c r="I47" s="171"/>
    </row>
    <row r="48" spans="1:9" ht="8.25" customHeight="1">
      <c r="A48" s="93"/>
      <c r="B48" s="93"/>
      <c r="C48" s="93"/>
      <c r="D48" s="93"/>
      <c r="E48" s="93"/>
      <c r="F48" s="93"/>
      <c r="G48" s="93"/>
      <c r="H48" s="93"/>
      <c r="I48" s="93"/>
    </row>
    <row r="49" spans="1:9" ht="15">
      <c r="A49" s="173" t="s">
        <v>159</v>
      </c>
      <c r="B49" s="174"/>
      <c r="C49" s="174"/>
      <c r="D49" s="174"/>
      <c r="E49" s="174"/>
      <c r="F49" s="174"/>
      <c r="G49" s="174"/>
      <c r="H49" s="174"/>
      <c r="I49" s="175"/>
    </row>
    <row r="50" spans="1:9" ht="15">
      <c r="A50" s="93"/>
      <c r="B50" s="93"/>
      <c r="C50" s="93"/>
      <c r="D50" s="93"/>
      <c r="E50" s="93"/>
      <c r="F50" s="93"/>
      <c r="G50" s="93"/>
      <c r="H50" s="93"/>
      <c r="I50" s="93"/>
    </row>
    <row r="51" spans="1:9" ht="15">
      <c r="A51" s="172" t="s">
        <v>153</v>
      </c>
      <c r="B51" s="172"/>
      <c r="C51" s="93"/>
      <c r="D51" s="176"/>
      <c r="E51" s="177"/>
      <c r="F51" s="177"/>
      <c r="G51" s="178"/>
      <c r="H51" s="93"/>
      <c r="I51" s="93"/>
    </row>
    <row r="52" spans="1:9" ht="15">
      <c r="A52" s="93"/>
      <c r="B52" s="93"/>
      <c r="C52" s="93"/>
      <c r="D52" s="93"/>
      <c r="E52" s="93"/>
      <c r="F52" s="93"/>
      <c r="G52" s="93"/>
      <c r="H52" s="93"/>
      <c r="I52" s="93"/>
    </row>
    <row r="53" spans="1:9" ht="15">
      <c r="A53" s="172" t="s">
        <v>154</v>
      </c>
      <c r="B53" s="172"/>
      <c r="C53" s="93"/>
      <c r="D53" s="176"/>
      <c r="E53" s="177"/>
      <c r="F53" s="177"/>
      <c r="G53" s="178"/>
      <c r="H53" s="93"/>
      <c r="I53" s="93"/>
    </row>
    <row r="54" spans="1:9" ht="15">
      <c r="A54" s="93"/>
      <c r="B54" s="93"/>
      <c r="C54" s="93"/>
      <c r="D54" s="93"/>
      <c r="E54" s="93"/>
      <c r="F54" s="93"/>
      <c r="G54" s="93"/>
      <c r="H54" s="93"/>
      <c r="I54" s="93"/>
    </row>
    <row r="55" spans="1:9" ht="15">
      <c r="A55" s="172" t="s">
        <v>155</v>
      </c>
      <c r="B55" s="172"/>
      <c r="C55" s="93"/>
      <c r="D55" s="176"/>
      <c r="E55" s="177"/>
      <c r="F55" s="177"/>
      <c r="G55" s="178"/>
      <c r="H55" s="93"/>
      <c r="I55" s="93"/>
    </row>
    <row r="56" spans="1:9" ht="15">
      <c r="A56" s="93"/>
      <c r="B56" s="93"/>
      <c r="C56" s="93"/>
      <c r="D56" s="93"/>
      <c r="E56" s="93"/>
      <c r="F56" s="93"/>
      <c r="G56" s="93"/>
      <c r="H56" s="93"/>
      <c r="I56" s="93"/>
    </row>
    <row r="57" spans="1:9" ht="15">
      <c r="A57" s="93"/>
      <c r="B57" s="93"/>
      <c r="C57" s="93"/>
      <c r="D57" s="93"/>
      <c r="E57" s="93"/>
      <c r="F57" s="93"/>
      <c r="G57" s="93"/>
      <c r="H57" s="93"/>
      <c r="I57" s="93"/>
    </row>
    <row r="58" spans="1:9" ht="15">
      <c r="A58" s="93"/>
      <c r="B58" s="93"/>
      <c r="C58" s="93"/>
      <c r="D58" s="93"/>
      <c r="E58" s="93"/>
      <c r="F58" s="93"/>
      <c r="G58" s="93"/>
      <c r="H58" s="93"/>
      <c r="I58" s="93"/>
    </row>
    <row r="59" spans="1:9" ht="15">
      <c r="A59" s="93"/>
      <c r="B59" s="93"/>
      <c r="C59" s="93"/>
      <c r="D59" s="93"/>
      <c r="E59" s="93"/>
      <c r="F59" s="93"/>
      <c r="G59" s="93"/>
      <c r="H59" s="93"/>
      <c r="I59" s="93"/>
    </row>
    <row r="60" spans="1:9" ht="15">
      <c r="A60" s="93"/>
      <c r="B60" s="93"/>
      <c r="C60" s="93"/>
      <c r="D60" s="93"/>
      <c r="E60" s="93"/>
      <c r="F60" s="93"/>
      <c r="G60" s="93"/>
      <c r="H60" s="93"/>
      <c r="I60" s="93"/>
    </row>
    <row r="61" spans="1:9" ht="15">
      <c r="A61" s="93"/>
      <c r="B61" s="93"/>
      <c r="C61" s="93"/>
      <c r="D61" s="93"/>
      <c r="E61" s="93"/>
      <c r="F61" s="93"/>
      <c r="G61" s="93"/>
      <c r="H61" s="93"/>
      <c r="I61" s="93"/>
    </row>
    <row r="62" spans="1:9" ht="15">
      <c r="A62" s="93"/>
      <c r="B62" s="93"/>
      <c r="C62" s="93"/>
      <c r="D62" s="93"/>
      <c r="E62" s="93"/>
      <c r="F62" s="93"/>
      <c r="G62" s="93"/>
      <c r="H62" s="93"/>
      <c r="I62" s="93"/>
    </row>
    <row r="63" spans="1:9" ht="15">
      <c r="A63" s="93"/>
      <c r="B63" s="93"/>
      <c r="C63" s="93"/>
      <c r="D63" s="93"/>
      <c r="E63" s="93"/>
      <c r="F63" s="93"/>
      <c r="G63" s="93"/>
      <c r="H63" s="93"/>
      <c r="I63" s="93"/>
    </row>
    <row r="64" spans="1:9" ht="15">
      <c r="A64" s="93"/>
      <c r="B64" s="93"/>
      <c r="C64" s="93"/>
      <c r="D64" s="93"/>
      <c r="E64" s="93"/>
      <c r="F64" s="93"/>
      <c r="G64" s="93"/>
      <c r="H64" s="93"/>
      <c r="I64" s="93"/>
    </row>
    <row r="65" spans="1:9" ht="15">
      <c r="A65" s="93"/>
      <c r="B65" s="93"/>
      <c r="C65" s="93"/>
      <c r="D65" s="93"/>
      <c r="E65" s="93"/>
      <c r="F65" s="93"/>
      <c r="G65" s="93"/>
      <c r="H65" s="93"/>
      <c r="I65" s="93"/>
    </row>
    <row r="66" spans="1:9" ht="15">
      <c r="A66" s="93"/>
      <c r="B66" s="93"/>
      <c r="C66" s="93"/>
      <c r="D66" s="93"/>
      <c r="E66" s="93"/>
      <c r="F66" s="93"/>
      <c r="G66" s="93"/>
      <c r="H66" s="93"/>
      <c r="I66" s="93"/>
    </row>
  </sheetData>
  <sheetProtection/>
  <mergeCells count="25">
    <mergeCell ref="H1:I1"/>
    <mergeCell ref="A43:I43"/>
    <mergeCell ref="A45:I47"/>
    <mergeCell ref="C34:D34"/>
    <mergeCell ref="E34:F34"/>
    <mergeCell ref="L34:N34"/>
    <mergeCell ref="A14:I15"/>
    <mergeCell ref="A12:I12"/>
    <mergeCell ref="A19:I19"/>
    <mergeCell ref="A24:I26"/>
    <mergeCell ref="A17:I17"/>
    <mergeCell ref="A22:I22"/>
    <mergeCell ref="C29:D29"/>
    <mergeCell ref="E29:F29"/>
    <mergeCell ref="C32:D32"/>
    <mergeCell ref="E32:F32"/>
    <mergeCell ref="A39:I41"/>
    <mergeCell ref="A37:I37"/>
    <mergeCell ref="A49:I49"/>
    <mergeCell ref="A51:B51"/>
    <mergeCell ref="A53:B53"/>
    <mergeCell ref="A55:B55"/>
    <mergeCell ref="D51:G51"/>
    <mergeCell ref="D53:G53"/>
    <mergeCell ref="D55:G55"/>
  </mergeCells>
  <dataValidations count="2">
    <dataValidation type="list" allowBlank="1" showInputMessage="1" showErrorMessage="1" sqref="E32:F33">
      <formula1>"LP, PP1, PP2, PP3, PP4, PP5, PP6, PP7, PP8, PP9, PP10, PP11, PP12, PP13, PP14, PP15, PP16, PP17, PP18, PP19, PP20"</formula1>
    </dataValidation>
    <dataValidation type="list" allowBlank="1" showInputMessage="1" showErrorMessage="1" sqref="E34:F34">
      <formula1>$E$35:$F$35</formula1>
    </dataValidation>
  </dataValidations>
  <printOptions/>
  <pageMargins left="0.7" right="0.7" top="0.75" bottom="0.75" header="0.3" footer="0.3"/>
  <pageSetup horizontalDpi="600" verticalDpi="600" orientation="portrait" paperSize="9" scale="92" r:id="rId2"/>
  <headerFooter>
    <oddFooter>&amp;C&amp;A</oddFooter>
  </headerFooter>
  <drawing r:id="rId1"/>
</worksheet>
</file>

<file path=xl/worksheets/sheet2.xml><?xml version="1.0" encoding="utf-8"?>
<worksheet xmlns="http://schemas.openxmlformats.org/spreadsheetml/2006/main" xmlns:r="http://schemas.openxmlformats.org/officeDocument/2006/relationships">
  <dimension ref="A1:O169"/>
  <sheetViews>
    <sheetView showGridLines="0" view="pageBreakPreview" zoomScale="115" zoomScaleSheetLayoutView="115" workbookViewId="0" topLeftCell="A150">
      <selection activeCell="H150" sqref="H150:O169"/>
    </sheetView>
  </sheetViews>
  <sheetFormatPr defaultColWidth="9.140625" defaultRowHeight="15"/>
  <cols>
    <col min="1" max="1" width="45.57421875" style="17" customWidth="1"/>
    <col min="2" max="2" width="15.7109375" style="17" bestFit="1" customWidth="1"/>
    <col min="3" max="3" width="13.140625" style="17" customWidth="1"/>
    <col min="4" max="4" width="12.57421875" style="17" customWidth="1"/>
    <col min="5" max="5" width="2.140625" style="10" customWidth="1"/>
    <col min="6" max="7" width="9.00390625" style="11" hidden="1" customWidth="1"/>
    <col min="8" max="16384" width="9.140625" style="11" customWidth="1"/>
  </cols>
  <sheetData>
    <row r="1" spans="1:4" ht="15">
      <c r="A1" s="209" t="str">
        <f>IF('I_Front page'!A39=0,,'I_Front page'!A39)</f>
        <v>Type title of the institution in original language here</v>
      </c>
      <c r="B1" s="209"/>
      <c r="C1" s="209"/>
      <c r="D1" s="106">
        <f>IF('I_Front page'!E29=0,,'I_Front page'!E29)</f>
        <v>0</v>
      </c>
    </row>
    <row r="3" spans="3:4" ht="15">
      <c r="C3" s="210" t="s">
        <v>193</v>
      </c>
      <c r="D3" s="210"/>
    </row>
    <row r="4" spans="1:4" ht="15">
      <c r="A4" s="211" t="s">
        <v>170</v>
      </c>
      <c r="B4" s="211"/>
      <c r="C4" s="211"/>
      <c r="D4" s="211"/>
    </row>
    <row r="5" spans="1:4" ht="15.75" thickBot="1">
      <c r="A5" s="24"/>
      <c r="B5" s="24"/>
      <c r="C5" s="24"/>
      <c r="D5" s="24"/>
    </row>
    <row r="6" spans="1:7" s="17" customFormat="1" ht="38.25">
      <c r="A6" s="96" t="s">
        <v>178</v>
      </c>
      <c r="B6" s="97" t="s">
        <v>25</v>
      </c>
      <c r="C6" s="97" t="s">
        <v>115</v>
      </c>
      <c r="D6" s="98" t="s">
        <v>116</v>
      </c>
      <c r="E6" s="16"/>
      <c r="F6" s="43" t="s">
        <v>77</v>
      </c>
      <c r="G6" s="17" t="s">
        <v>78</v>
      </c>
    </row>
    <row r="7" spans="1:13" s="15" customFormat="1" ht="15" customHeight="1" thickBot="1">
      <c r="A7" s="212" t="s">
        <v>95</v>
      </c>
      <c r="B7" s="213"/>
      <c r="C7" s="213"/>
      <c r="D7" s="214"/>
      <c r="E7" s="14"/>
      <c r="H7" s="185" t="s">
        <v>190</v>
      </c>
      <c r="I7" s="186"/>
      <c r="J7" s="186"/>
      <c r="K7" s="186"/>
      <c r="L7" s="186"/>
      <c r="M7" s="187"/>
    </row>
    <row r="8" spans="1:13" s="15" customFormat="1" ht="15" customHeight="1">
      <c r="A8" s="206" t="s">
        <v>114</v>
      </c>
      <c r="B8" s="207"/>
      <c r="C8" s="207"/>
      <c r="D8" s="208"/>
      <c r="E8" s="14"/>
      <c r="H8" s="188"/>
      <c r="I8" s="189"/>
      <c r="J8" s="189"/>
      <c r="K8" s="189"/>
      <c r="L8" s="189"/>
      <c r="M8" s="190"/>
    </row>
    <row r="9" spans="1:13" s="15" customFormat="1" ht="15" customHeight="1">
      <c r="A9" s="200" t="s">
        <v>96</v>
      </c>
      <c r="B9" s="201"/>
      <c r="C9" s="201"/>
      <c r="D9" s="202"/>
      <c r="E9" s="14"/>
      <c r="H9" s="188"/>
      <c r="I9" s="189"/>
      <c r="J9" s="189"/>
      <c r="K9" s="189"/>
      <c r="L9" s="189"/>
      <c r="M9" s="190"/>
    </row>
    <row r="10" spans="1:13" s="13" customFormat="1" ht="15" customHeight="1">
      <c r="A10" s="66" t="s">
        <v>26</v>
      </c>
      <c r="B10" s="57" t="s">
        <v>27</v>
      </c>
      <c r="C10" s="107"/>
      <c r="D10" s="108"/>
      <c r="E10" s="12"/>
      <c r="H10" s="188"/>
      <c r="I10" s="189"/>
      <c r="J10" s="189"/>
      <c r="K10" s="189"/>
      <c r="L10" s="189"/>
      <c r="M10" s="190"/>
    </row>
    <row r="11" spans="1:13" s="13" customFormat="1" ht="15" customHeight="1">
      <c r="A11" s="66" t="s">
        <v>137</v>
      </c>
      <c r="B11" s="57" t="s">
        <v>87</v>
      </c>
      <c r="C11" s="107"/>
      <c r="D11" s="108"/>
      <c r="E11" s="12"/>
      <c r="H11" s="188"/>
      <c r="I11" s="189"/>
      <c r="J11" s="189"/>
      <c r="K11" s="189"/>
      <c r="L11" s="189"/>
      <c r="M11" s="190"/>
    </row>
    <row r="12" spans="1:13" s="13" customFormat="1" ht="15" customHeight="1">
      <c r="A12" s="66" t="s">
        <v>138</v>
      </c>
      <c r="B12" s="57" t="s">
        <v>88</v>
      </c>
      <c r="C12" s="58">
        <f>C10*C11</f>
        <v>0</v>
      </c>
      <c r="D12" s="67">
        <f>D10*D11</f>
        <v>0</v>
      </c>
      <c r="E12" s="12"/>
      <c r="F12" s="13">
        <f>IF((C12-D12)&gt;0,C12-D12,0)</f>
        <v>0</v>
      </c>
      <c r="G12" s="13">
        <f>IF((D12-C12)&gt;0,D12-C12,0)</f>
        <v>0</v>
      </c>
      <c r="H12" s="188"/>
      <c r="I12" s="189"/>
      <c r="J12" s="189"/>
      <c r="K12" s="189"/>
      <c r="L12" s="189"/>
      <c r="M12" s="190"/>
    </row>
    <row r="13" spans="1:13" s="13" customFormat="1" ht="15" customHeight="1">
      <c r="A13" s="66" t="s">
        <v>26</v>
      </c>
      <c r="B13" s="57" t="s">
        <v>27</v>
      </c>
      <c r="C13" s="109"/>
      <c r="D13" s="110"/>
      <c r="E13" s="12"/>
      <c r="H13" s="188"/>
      <c r="I13" s="189"/>
      <c r="J13" s="189"/>
      <c r="K13" s="189"/>
      <c r="L13" s="189"/>
      <c r="M13" s="190"/>
    </row>
    <row r="14" spans="1:13" s="13" customFormat="1" ht="15" customHeight="1">
      <c r="A14" s="66" t="s">
        <v>137</v>
      </c>
      <c r="B14" s="57" t="s">
        <v>87</v>
      </c>
      <c r="C14" s="109"/>
      <c r="D14" s="110"/>
      <c r="E14" s="12"/>
      <c r="H14" s="188"/>
      <c r="I14" s="189"/>
      <c r="J14" s="189"/>
      <c r="K14" s="189"/>
      <c r="L14" s="189"/>
      <c r="M14" s="190"/>
    </row>
    <row r="15" spans="1:13" s="13" customFormat="1" ht="15" customHeight="1">
      <c r="A15" s="66" t="s">
        <v>139</v>
      </c>
      <c r="B15" s="57" t="s">
        <v>88</v>
      </c>
      <c r="C15" s="58">
        <f>C13*C14</f>
        <v>0</v>
      </c>
      <c r="D15" s="67">
        <f>D13*D14</f>
        <v>0</v>
      </c>
      <c r="E15" s="12"/>
      <c r="F15" s="13">
        <f>IF((C15-D15)&gt;0,C15-D15,0)</f>
        <v>0</v>
      </c>
      <c r="G15" s="13">
        <f>IF((D15-C15)&gt;0,D15-C15,0)</f>
        <v>0</v>
      </c>
      <c r="H15" s="188"/>
      <c r="I15" s="189"/>
      <c r="J15" s="189"/>
      <c r="K15" s="189"/>
      <c r="L15" s="189"/>
      <c r="M15" s="190"/>
    </row>
    <row r="16" spans="1:13" s="15" customFormat="1" ht="15" customHeight="1">
      <c r="A16" s="200" t="s">
        <v>97</v>
      </c>
      <c r="B16" s="201"/>
      <c r="C16" s="201"/>
      <c r="D16" s="202"/>
      <c r="E16" s="14"/>
      <c r="H16" s="188"/>
      <c r="I16" s="189"/>
      <c r="J16" s="189"/>
      <c r="K16" s="189"/>
      <c r="L16" s="189"/>
      <c r="M16" s="190"/>
    </row>
    <row r="17" spans="1:13" s="13" customFormat="1" ht="15" customHeight="1">
      <c r="A17" s="66" t="s">
        <v>28</v>
      </c>
      <c r="B17" s="57" t="s">
        <v>29</v>
      </c>
      <c r="C17" s="109"/>
      <c r="D17" s="110"/>
      <c r="E17" s="12"/>
      <c r="H17" s="188"/>
      <c r="I17" s="189"/>
      <c r="J17" s="189"/>
      <c r="K17" s="189"/>
      <c r="L17" s="189"/>
      <c r="M17" s="190"/>
    </row>
    <row r="18" spans="1:13" s="13" customFormat="1" ht="15" customHeight="1">
      <c r="A18" s="66" t="s">
        <v>30</v>
      </c>
      <c r="B18" s="57" t="s">
        <v>89</v>
      </c>
      <c r="C18" s="109"/>
      <c r="D18" s="110"/>
      <c r="E18" s="12"/>
      <c r="G18" s="21"/>
      <c r="H18" s="188"/>
      <c r="I18" s="189"/>
      <c r="J18" s="189"/>
      <c r="K18" s="189"/>
      <c r="L18" s="189"/>
      <c r="M18" s="190"/>
    </row>
    <row r="19" spans="1:13" s="13" customFormat="1" ht="15" customHeight="1">
      <c r="A19" s="66" t="s">
        <v>128</v>
      </c>
      <c r="B19" s="57" t="s">
        <v>88</v>
      </c>
      <c r="C19" s="58">
        <f>C17*C18</f>
        <v>0</v>
      </c>
      <c r="D19" s="67">
        <f>D17*D18</f>
        <v>0</v>
      </c>
      <c r="E19" s="22"/>
      <c r="F19" s="13">
        <f>IF((C19-D19)&gt;0,C19-D19,0)</f>
        <v>0</v>
      </c>
      <c r="G19" s="13">
        <f>IF((D19-C19)&gt;0,D19-C19,0)</f>
        <v>0</v>
      </c>
      <c r="H19" s="188"/>
      <c r="I19" s="189"/>
      <c r="J19" s="189"/>
      <c r="K19" s="189"/>
      <c r="L19" s="189"/>
      <c r="M19" s="190"/>
    </row>
    <row r="20" spans="1:13" s="15" customFormat="1" ht="15" customHeight="1">
      <c r="A20" s="200" t="s">
        <v>98</v>
      </c>
      <c r="B20" s="201"/>
      <c r="C20" s="201"/>
      <c r="D20" s="202"/>
      <c r="E20" s="14"/>
      <c r="H20" s="188"/>
      <c r="I20" s="189"/>
      <c r="J20" s="189"/>
      <c r="K20" s="189"/>
      <c r="L20" s="189"/>
      <c r="M20" s="190"/>
    </row>
    <row r="21" spans="1:13" s="13" customFormat="1" ht="15" customHeight="1">
      <c r="A21" s="66" t="s">
        <v>31</v>
      </c>
      <c r="B21" s="57" t="s">
        <v>27</v>
      </c>
      <c r="C21" s="109"/>
      <c r="D21" s="110"/>
      <c r="E21" s="12"/>
      <c r="H21" s="188"/>
      <c r="I21" s="189"/>
      <c r="J21" s="189"/>
      <c r="K21" s="189"/>
      <c r="L21" s="189"/>
      <c r="M21" s="190"/>
    </row>
    <row r="22" spans="1:13" s="13" customFormat="1" ht="15" customHeight="1">
      <c r="A22" s="66" t="s">
        <v>137</v>
      </c>
      <c r="B22" s="57" t="s">
        <v>87</v>
      </c>
      <c r="C22" s="109"/>
      <c r="D22" s="110"/>
      <c r="E22" s="12"/>
      <c r="H22" s="188"/>
      <c r="I22" s="189"/>
      <c r="J22" s="189"/>
      <c r="K22" s="189"/>
      <c r="L22" s="189"/>
      <c r="M22" s="190"/>
    </row>
    <row r="23" spans="1:13" s="13" customFormat="1" ht="15" customHeight="1">
      <c r="A23" s="66" t="s">
        <v>134</v>
      </c>
      <c r="B23" s="57" t="s">
        <v>88</v>
      </c>
      <c r="C23" s="58">
        <f>C21*C22</f>
        <v>0</v>
      </c>
      <c r="D23" s="67">
        <f>D21*D22</f>
        <v>0</v>
      </c>
      <c r="E23" s="12"/>
      <c r="F23" s="13">
        <f>IF((C23-D23)&gt;0,C23-D23,0)</f>
        <v>0</v>
      </c>
      <c r="G23" s="13">
        <f>IF((D23-C23)&gt;0,D23-C23,0)</f>
        <v>0</v>
      </c>
      <c r="H23" s="188"/>
      <c r="I23" s="189"/>
      <c r="J23" s="189"/>
      <c r="K23" s="189"/>
      <c r="L23" s="189"/>
      <c r="M23" s="190"/>
    </row>
    <row r="24" spans="1:13" s="15" customFormat="1" ht="15" customHeight="1">
      <c r="A24" s="200" t="s">
        <v>99</v>
      </c>
      <c r="B24" s="201"/>
      <c r="C24" s="201"/>
      <c r="D24" s="202"/>
      <c r="E24" s="14"/>
      <c r="H24" s="188"/>
      <c r="I24" s="189"/>
      <c r="J24" s="189"/>
      <c r="K24" s="189"/>
      <c r="L24" s="189"/>
      <c r="M24" s="190"/>
    </row>
    <row r="25" spans="1:13" s="13" customFormat="1" ht="15" customHeight="1">
      <c r="A25" s="66" t="s">
        <v>100</v>
      </c>
      <c r="B25" s="57" t="s">
        <v>88</v>
      </c>
      <c r="C25" s="109"/>
      <c r="D25" s="110"/>
      <c r="E25" s="12"/>
      <c r="H25" s="191"/>
      <c r="I25" s="192"/>
      <c r="J25" s="192"/>
      <c r="K25" s="192"/>
      <c r="L25" s="192"/>
      <c r="M25" s="193"/>
    </row>
    <row r="26" spans="1:9" s="13" customFormat="1" ht="15" customHeight="1">
      <c r="A26" s="66" t="s">
        <v>105</v>
      </c>
      <c r="B26" s="57" t="s">
        <v>88</v>
      </c>
      <c r="C26" s="109"/>
      <c r="D26" s="110"/>
      <c r="E26" s="12"/>
      <c r="G26" s="21"/>
      <c r="I26" s="59"/>
    </row>
    <row r="27" spans="1:7" s="13" customFormat="1" ht="15" customHeight="1">
      <c r="A27" s="66" t="s">
        <v>133</v>
      </c>
      <c r="B27" s="57" t="s">
        <v>88</v>
      </c>
      <c r="C27" s="58">
        <f>C25+C26</f>
        <v>0</v>
      </c>
      <c r="D27" s="67">
        <f>D25+D26</f>
        <v>0</v>
      </c>
      <c r="E27" s="22"/>
      <c r="F27" s="13">
        <f>IF((C27-D27)&gt;0,C27-D27,0)</f>
        <v>0</v>
      </c>
      <c r="G27" s="13">
        <f>IF((D27-C27)&gt;0,D27-C27,0)</f>
        <v>0</v>
      </c>
    </row>
    <row r="28" spans="1:5" s="15" customFormat="1" ht="15" customHeight="1">
      <c r="A28" s="200" t="s">
        <v>105</v>
      </c>
      <c r="B28" s="201"/>
      <c r="C28" s="201"/>
      <c r="D28" s="202"/>
      <c r="E28" s="14"/>
    </row>
    <row r="29" spans="1:5" s="13" customFormat="1" ht="15" customHeight="1">
      <c r="A29" s="111"/>
      <c r="B29" s="112"/>
      <c r="C29" s="109"/>
      <c r="D29" s="110"/>
      <c r="E29" s="12"/>
    </row>
    <row r="30" spans="1:5" s="13" customFormat="1" ht="15" customHeight="1">
      <c r="A30" s="111"/>
      <c r="B30" s="112"/>
      <c r="C30" s="109"/>
      <c r="D30" s="110"/>
      <c r="E30" s="12"/>
    </row>
    <row r="31" spans="1:7" s="13" customFormat="1" ht="15" customHeight="1">
      <c r="A31" s="111"/>
      <c r="B31" s="112"/>
      <c r="C31" s="109"/>
      <c r="D31" s="110"/>
      <c r="E31" s="12"/>
      <c r="G31" s="21"/>
    </row>
    <row r="32" spans="1:7" s="13" customFormat="1" ht="15" customHeight="1" thickBot="1">
      <c r="A32" s="72" t="s">
        <v>124</v>
      </c>
      <c r="B32" s="65"/>
      <c r="C32" s="73">
        <f>SUM(C29:C31)</f>
        <v>0</v>
      </c>
      <c r="D32" s="74">
        <f>SUM(D29:D31)</f>
        <v>0</v>
      </c>
      <c r="E32" s="22"/>
      <c r="F32" s="13">
        <f>IF((C32-D32)&gt;0,C32-D32,0)</f>
        <v>0</v>
      </c>
      <c r="G32" s="13">
        <f>IF((D32-C32)&gt;0,D32-C32,0)</f>
        <v>0</v>
      </c>
    </row>
    <row r="33" spans="1:5" s="15" customFormat="1" ht="15" customHeight="1" thickBot="1">
      <c r="A33" s="75" t="s">
        <v>101</v>
      </c>
      <c r="B33" s="76" t="s">
        <v>88</v>
      </c>
      <c r="C33" s="77">
        <f>C12+C15+C19+C23+C27+C32</f>
        <v>0</v>
      </c>
      <c r="D33" s="78">
        <f>D12+D15+D19+D23+D27+D32</f>
        <v>0</v>
      </c>
      <c r="E33" s="23"/>
    </row>
    <row r="34" spans="1:5" s="15" customFormat="1" ht="15" customHeight="1" thickBot="1">
      <c r="A34" s="81"/>
      <c r="B34" s="27"/>
      <c r="C34" s="82"/>
      <c r="D34" s="82"/>
      <c r="E34" s="23"/>
    </row>
    <row r="35" spans="1:5" s="15" customFormat="1" ht="15" customHeight="1">
      <c r="A35" s="206" t="s">
        <v>102</v>
      </c>
      <c r="B35" s="207"/>
      <c r="C35" s="207"/>
      <c r="D35" s="208"/>
      <c r="E35" s="14"/>
    </row>
    <row r="36" spans="1:5" s="15" customFormat="1" ht="15" customHeight="1">
      <c r="A36" s="200" t="s">
        <v>96</v>
      </c>
      <c r="B36" s="201"/>
      <c r="C36" s="201"/>
      <c r="D36" s="202"/>
      <c r="E36" s="14"/>
    </row>
    <row r="37" spans="1:5" s="13" customFormat="1" ht="15" customHeight="1">
      <c r="A37" s="66" t="s">
        <v>26</v>
      </c>
      <c r="B37" s="57" t="s">
        <v>27</v>
      </c>
      <c r="C37" s="109"/>
      <c r="D37" s="110"/>
      <c r="E37" s="12"/>
    </row>
    <row r="38" spans="1:5" s="13" customFormat="1" ht="15" customHeight="1">
      <c r="A38" s="66" t="s">
        <v>137</v>
      </c>
      <c r="B38" s="57" t="s">
        <v>87</v>
      </c>
      <c r="C38" s="109"/>
      <c r="D38" s="110"/>
      <c r="E38" s="12"/>
    </row>
    <row r="39" spans="1:7" s="13" customFormat="1" ht="15" customHeight="1">
      <c r="A39" s="66" t="s">
        <v>138</v>
      </c>
      <c r="B39" s="57" t="s">
        <v>88</v>
      </c>
      <c r="C39" s="58">
        <f>C37*C38</f>
        <v>0</v>
      </c>
      <c r="D39" s="67">
        <f>D37*D38</f>
        <v>0</v>
      </c>
      <c r="E39" s="12"/>
      <c r="F39" s="13">
        <f>IF((C39-D39)&gt;0,C39-D39,0)</f>
        <v>0</v>
      </c>
      <c r="G39" s="13">
        <f>IF((D39-C39)&gt;0,D39-C39,0)</f>
        <v>0</v>
      </c>
    </row>
    <row r="40" spans="1:5" s="13" customFormat="1" ht="15" customHeight="1">
      <c r="A40" s="66" t="s">
        <v>26</v>
      </c>
      <c r="B40" s="57" t="s">
        <v>27</v>
      </c>
      <c r="C40" s="109"/>
      <c r="D40" s="110"/>
      <c r="E40" s="12"/>
    </row>
    <row r="41" spans="1:5" s="13" customFormat="1" ht="15" customHeight="1">
      <c r="A41" s="66" t="s">
        <v>137</v>
      </c>
      <c r="B41" s="57" t="s">
        <v>87</v>
      </c>
      <c r="C41" s="109"/>
      <c r="D41" s="110"/>
      <c r="E41" s="12"/>
    </row>
    <row r="42" spans="1:7" s="13" customFormat="1" ht="15" customHeight="1">
      <c r="A42" s="66" t="s">
        <v>139</v>
      </c>
      <c r="B42" s="57" t="s">
        <v>88</v>
      </c>
      <c r="C42" s="58">
        <f>C40*C41</f>
        <v>0</v>
      </c>
      <c r="D42" s="67">
        <f>D40*D41</f>
        <v>0</v>
      </c>
      <c r="E42" s="12"/>
      <c r="F42" s="13">
        <f>IF((C42-D42)&gt;0,C42-D42,0)</f>
        <v>0</v>
      </c>
      <c r="G42" s="13">
        <f>IF((D42-C42)&gt;0,D42-C42,0)</f>
        <v>0</v>
      </c>
    </row>
    <row r="43" spans="1:5" s="15" customFormat="1" ht="15" customHeight="1">
      <c r="A43" s="200" t="s">
        <v>103</v>
      </c>
      <c r="B43" s="201"/>
      <c r="C43" s="201"/>
      <c r="D43" s="202"/>
      <c r="E43" s="14"/>
    </row>
    <row r="44" spans="1:5" s="13" customFormat="1" ht="15" customHeight="1">
      <c r="A44" s="66" t="s">
        <v>141</v>
      </c>
      <c r="B44" s="57" t="s">
        <v>32</v>
      </c>
      <c r="C44" s="109"/>
      <c r="D44" s="110"/>
      <c r="E44" s="12"/>
    </row>
    <row r="45" spans="1:7" s="13" customFormat="1" ht="15" customHeight="1">
      <c r="A45" s="66" t="s">
        <v>33</v>
      </c>
      <c r="B45" s="57" t="s">
        <v>90</v>
      </c>
      <c r="C45" s="109"/>
      <c r="D45" s="110"/>
      <c r="E45" s="12"/>
      <c r="G45" s="21"/>
    </row>
    <row r="46" spans="1:7" s="13" customFormat="1" ht="15" customHeight="1">
      <c r="A46" s="66" t="s">
        <v>132</v>
      </c>
      <c r="B46" s="57" t="s">
        <v>88</v>
      </c>
      <c r="C46" s="58">
        <f>C44*C45</f>
        <v>0</v>
      </c>
      <c r="D46" s="67">
        <f>D44*D45</f>
        <v>0</v>
      </c>
      <c r="E46" s="22"/>
      <c r="F46" s="13">
        <f>IF((C46-D46)&gt;0,C46-D46,0)</f>
        <v>0</v>
      </c>
      <c r="G46" s="13">
        <f>IF((D46-C46)&gt;0,D46-C46,0)</f>
        <v>0</v>
      </c>
    </row>
    <row r="47" spans="1:5" s="15" customFormat="1" ht="15" customHeight="1">
      <c r="A47" s="200" t="s">
        <v>104</v>
      </c>
      <c r="B47" s="201"/>
      <c r="C47" s="201"/>
      <c r="D47" s="202"/>
      <c r="E47" s="14"/>
    </row>
    <row r="48" spans="1:5" s="17" customFormat="1" ht="15" customHeight="1">
      <c r="A48" s="66" t="s">
        <v>142</v>
      </c>
      <c r="B48" s="57" t="s">
        <v>32</v>
      </c>
      <c r="C48" s="109"/>
      <c r="D48" s="110"/>
      <c r="E48" s="16"/>
    </row>
    <row r="49" spans="1:7" s="17" customFormat="1" ht="15" customHeight="1">
      <c r="A49" s="66" t="s">
        <v>33</v>
      </c>
      <c r="B49" s="57" t="s">
        <v>90</v>
      </c>
      <c r="C49" s="109"/>
      <c r="D49" s="110"/>
      <c r="E49" s="16"/>
      <c r="G49" s="18"/>
    </row>
    <row r="50" spans="1:7" s="17" customFormat="1" ht="15" customHeight="1">
      <c r="A50" s="66" t="s">
        <v>131</v>
      </c>
      <c r="B50" s="57" t="s">
        <v>88</v>
      </c>
      <c r="C50" s="58">
        <f>C48*C49</f>
        <v>0</v>
      </c>
      <c r="D50" s="67">
        <f>D48*D49</f>
        <v>0</v>
      </c>
      <c r="E50" s="19"/>
      <c r="F50" s="13">
        <f>IF((C50-D50)&gt;0,C50-D50,0)</f>
        <v>0</v>
      </c>
      <c r="G50" s="13">
        <f>IF((D50-C50)&gt;0,D50-C50,0)</f>
        <v>0</v>
      </c>
    </row>
    <row r="51" spans="1:5" s="15" customFormat="1" ht="15" customHeight="1">
      <c r="A51" s="200" t="s">
        <v>119</v>
      </c>
      <c r="B51" s="201"/>
      <c r="C51" s="201"/>
      <c r="D51" s="202"/>
      <c r="E51" s="14"/>
    </row>
    <row r="52" spans="1:5" s="13" customFormat="1" ht="15" customHeight="1">
      <c r="A52" s="111"/>
      <c r="B52" s="112"/>
      <c r="C52" s="109"/>
      <c r="D52" s="110"/>
      <c r="E52" s="12"/>
    </row>
    <row r="53" spans="1:7" s="13" customFormat="1" ht="15" customHeight="1">
      <c r="A53" s="111"/>
      <c r="B53" s="112"/>
      <c r="C53" s="109"/>
      <c r="D53" s="110"/>
      <c r="E53" s="12"/>
      <c r="G53" s="21"/>
    </row>
    <row r="54" spans="1:7" s="13" customFormat="1" ht="15" customHeight="1">
      <c r="A54" s="66" t="s">
        <v>130</v>
      </c>
      <c r="B54" s="57" t="s">
        <v>88</v>
      </c>
      <c r="C54" s="58">
        <f>C52+C53</f>
        <v>0</v>
      </c>
      <c r="D54" s="67">
        <f>D52+D53</f>
        <v>0</v>
      </c>
      <c r="E54" s="22"/>
      <c r="F54" s="13">
        <f>IF((C54-D54)&gt;0,C54-D54,0)</f>
        <v>0</v>
      </c>
      <c r="G54" s="13">
        <f>IF((D54-C54)&gt;0,D54-C54,0)</f>
        <v>0</v>
      </c>
    </row>
    <row r="55" spans="1:5" s="15" customFormat="1" ht="15" customHeight="1">
      <c r="A55" s="200" t="s">
        <v>105</v>
      </c>
      <c r="B55" s="201"/>
      <c r="C55" s="201"/>
      <c r="D55" s="202"/>
      <c r="E55" s="14"/>
    </row>
    <row r="56" spans="1:5" s="13" customFormat="1" ht="15" customHeight="1">
      <c r="A56" s="111"/>
      <c r="B56" s="112"/>
      <c r="C56" s="109"/>
      <c r="D56" s="110"/>
      <c r="E56" s="12"/>
    </row>
    <row r="57" spans="1:5" s="13" customFormat="1" ht="15" customHeight="1">
      <c r="A57" s="111"/>
      <c r="B57" s="112"/>
      <c r="C57" s="109"/>
      <c r="D57" s="110"/>
      <c r="E57" s="12"/>
    </row>
    <row r="58" spans="1:7" s="13" customFormat="1" ht="15" customHeight="1">
      <c r="A58" s="111"/>
      <c r="B58" s="112"/>
      <c r="C58" s="109"/>
      <c r="D58" s="110"/>
      <c r="E58" s="12"/>
      <c r="G58" s="21"/>
    </row>
    <row r="59" spans="1:7" s="13" customFormat="1" ht="15" customHeight="1" thickBot="1">
      <c r="A59" s="68" t="s">
        <v>124</v>
      </c>
      <c r="B59" s="69"/>
      <c r="C59" s="73">
        <f>SUM(C56:C58)</f>
        <v>0</v>
      </c>
      <c r="D59" s="74">
        <f>SUM(D56:D58)</f>
        <v>0</v>
      </c>
      <c r="E59" s="22"/>
      <c r="F59" s="13">
        <f>IF((C59-D59)&gt;0,C59-D59,0)</f>
        <v>0</v>
      </c>
      <c r="G59" s="13">
        <f>IF((D59-C59)&gt;0,D59-C59,0)</f>
        <v>0</v>
      </c>
    </row>
    <row r="60" spans="1:5" s="15" customFormat="1" ht="15" customHeight="1" thickBot="1">
      <c r="A60" s="79" t="s">
        <v>101</v>
      </c>
      <c r="B60" s="80" t="s">
        <v>88</v>
      </c>
      <c r="C60" s="77">
        <f>C39+C42+C46+C50+C54+C59</f>
        <v>0</v>
      </c>
      <c r="D60" s="78">
        <f>D39+D42+D46+D50+D54+D59</f>
        <v>0</v>
      </c>
      <c r="E60" s="23"/>
    </row>
    <row r="61" spans="1:5" s="15" customFormat="1" ht="15" customHeight="1" thickBot="1">
      <c r="A61" s="81"/>
      <c r="B61" s="27"/>
      <c r="C61" s="82"/>
      <c r="D61" s="82"/>
      <c r="E61" s="23"/>
    </row>
    <row r="62" spans="1:5" s="15" customFormat="1" ht="15" customHeight="1">
      <c r="A62" s="206" t="s">
        <v>106</v>
      </c>
      <c r="B62" s="207"/>
      <c r="C62" s="207"/>
      <c r="D62" s="208"/>
      <c r="E62" s="14"/>
    </row>
    <row r="63" spans="1:5" s="15" customFormat="1" ht="15" customHeight="1">
      <c r="A63" s="200" t="s">
        <v>96</v>
      </c>
      <c r="B63" s="201"/>
      <c r="C63" s="201"/>
      <c r="D63" s="202"/>
      <c r="E63" s="14"/>
    </row>
    <row r="64" spans="1:5" s="13" customFormat="1" ht="15" customHeight="1">
      <c r="A64" s="66" t="s">
        <v>26</v>
      </c>
      <c r="B64" s="57" t="s">
        <v>27</v>
      </c>
      <c r="C64" s="109"/>
      <c r="D64" s="110"/>
      <c r="E64" s="12"/>
    </row>
    <row r="65" spans="1:5" s="13" customFormat="1" ht="15" customHeight="1">
      <c r="A65" s="66" t="s">
        <v>137</v>
      </c>
      <c r="B65" s="57" t="s">
        <v>87</v>
      </c>
      <c r="C65" s="109"/>
      <c r="D65" s="110"/>
      <c r="E65" s="12"/>
    </row>
    <row r="66" spans="1:7" s="13" customFormat="1" ht="15" customHeight="1">
      <c r="A66" s="66" t="s">
        <v>138</v>
      </c>
      <c r="B66" s="57" t="s">
        <v>88</v>
      </c>
      <c r="C66" s="58">
        <f>C64*C65</f>
        <v>0</v>
      </c>
      <c r="D66" s="67">
        <f>D64*D65</f>
        <v>0</v>
      </c>
      <c r="E66" s="12"/>
      <c r="F66" s="13">
        <f>IF((C66-D66)&gt;0,C66-D66,0)</f>
        <v>0</v>
      </c>
      <c r="G66" s="13">
        <f>IF((D66-C66)&gt;0,D66-C66,0)</f>
        <v>0</v>
      </c>
    </row>
    <row r="67" spans="1:5" s="13" customFormat="1" ht="15" customHeight="1">
      <c r="A67" s="66" t="s">
        <v>26</v>
      </c>
      <c r="B67" s="57" t="s">
        <v>27</v>
      </c>
      <c r="C67" s="109"/>
      <c r="D67" s="110"/>
      <c r="E67" s="12"/>
    </row>
    <row r="68" spans="1:5" s="13" customFormat="1" ht="15" customHeight="1">
      <c r="A68" s="66" t="s">
        <v>137</v>
      </c>
      <c r="B68" s="57" t="s">
        <v>87</v>
      </c>
      <c r="C68" s="109"/>
      <c r="D68" s="110"/>
      <c r="E68" s="12"/>
    </row>
    <row r="69" spans="1:7" s="13" customFormat="1" ht="15" customHeight="1">
      <c r="A69" s="66" t="s">
        <v>139</v>
      </c>
      <c r="B69" s="57" t="s">
        <v>88</v>
      </c>
      <c r="C69" s="58">
        <f>C67*C68</f>
        <v>0</v>
      </c>
      <c r="D69" s="67">
        <f>D67*D68</f>
        <v>0</v>
      </c>
      <c r="E69" s="12"/>
      <c r="F69" s="13">
        <f>IF((C69-D69)&gt;0,C69-D69,0)</f>
        <v>0</v>
      </c>
      <c r="G69" s="13">
        <f>IF((D69-C69)&gt;0,D69-C69,0)</f>
        <v>0</v>
      </c>
    </row>
    <row r="70" spans="1:5" s="15" customFormat="1" ht="15" customHeight="1">
      <c r="A70" s="200" t="s">
        <v>105</v>
      </c>
      <c r="B70" s="201"/>
      <c r="C70" s="201"/>
      <c r="D70" s="202"/>
      <c r="E70" s="14"/>
    </row>
    <row r="71" spans="1:5" s="13" customFormat="1" ht="15" customHeight="1">
      <c r="A71" s="111"/>
      <c r="B71" s="112"/>
      <c r="C71" s="109"/>
      <c r="D71" s="110"/>
      <c r="E71" s="12"/>
    </row>
    <row r="72" spans="1:5" s="13" customFormat="1" ht="15" customHeight="1">
      <c r="A72" s="111"/>
      <c r="B72" s="112"/>
      <c r="C72" s="109"/>
      <c r="D72" s="110"/>
      <c r="E72" s="12"/>
    </row>
    <row r="73" spans="1:7" s="13" customFormat="1" ht="15" customHeight="1">
      <c r="A73" s="111"/>
      <c r="B73" s="112"/>
      <c r="C73" s="109"/>
      <c r="D73" s="110"/>
      <c r="E73" s="12"/>
      <c r="G73" s="21"/>
    </row>
    <row r="74" spans="1:7" s="13" customFormat="1" ht="15" customHeight="1" thickBot="1">
      <c r="A74" s="72" t="s">
        <v>124</v>
      </c>
      <c r="B74" s="65"/>
      <c r="C74" s="73">
        <f>SUM(C71:C73)</f>
        <v>0</v>
      </c>
      <c r="D74" s="74">
        <f>SUM(D71:D73)</f>
        <v>0</v>
      </c>
      <c r="E74" s="22"/>
      <c r="F74" s="13">
        <f>IF((C74-D74)&gt;0,C74-D74,0)</f>
        <v>0</v>
      </c>
      <c r="G74" s="13">
        <f>IF((D74-C74)&gt;0,D74-C74,0)</f>
        <v>0</v>
      </c>
    </row>
    <row r="75" spans="1:5" s="15" customFormat="1" ht="15" customHeight="1" thickBot="1">
      <c r="A75" s="79" t="s">
        <v>101</v>
      </c>
      <c r="B75" s="80" t="s">
        <v>88</v>
      </c>
      <c r="C75" s="77">
        <f>C66+C69+C74</f>
        <v>0</v>
      </c>
      <c r="D75" s="78">
        <f>D66+D69+D74</f>
        <v>0</v>
      </c>
      <c r="E75" s="23"/>
    </row>
    <row r="76" spans="1:5" s="15" customFormat="1" ht="15" customHeight="1" thickBot="1">
      <c r="A76" s="81"/>
      <c r="B76" s="27"/>
      <c r="C76" s="82"/>
      <c r="D76" s="82"/>
      <c r="E76" s="23"/>
    </row>
    <row r="77" spans="1:5" s="15" customFormat="1" ht="15" customHeight="1">
      <c r="A77" s="206" t="s">
        <v>107</v>
      </c>
      <c r="B77" s="207"/>
      <c r="C77" s="207"/>
      <c r="D77" s="208"/>
      <c r="E77" s="14"/>
    </row>
    <row r="78" spans="1:5" s="15" customFormat="1" ht="15" customHeight="1">
      <c r="A78" s="200" t="s">
        <v>110</v>
      </c>
      <c r="B78" s="201"/>
      <c r="C78" s="201"/>
      <c r="D78" s="202"/>
      <c r="E78" s="14"/>
    </row>
    <row r="79" spans="1:5" s="13" customFormat="1" ht="15" customHeight="1">
      <c r="A79" s="66" t="s">
        <v>34</v>
      </c>
      <c r="B79" s="57" t="s">
        <v>27</v>
      </c>
      <c r="C79" s="109"/>
      <c r="D79" s="110"/>
      <c r="E79" s="12"/>
    </row>
    <row r="80" spans="1:5" s="13" customFormat="1" ht="15" customHeight="1">
      <c r="A80" s="66" t="s">
        <v>35</v>
      </c>
      <c r="B80" s="57" t="s">
        <v>91</v>
      </c>
      <c r="C80" s="109"/>
      <c r="D80" s="110"/>
      <c r="E80" s="12"/>
    </row>
    <row r="81" spans="1:7" s="13" customFormat="1" ht="15" customHeight="1">
      <c r="A81" s="66" t="s">
        <v>129</v>
      </c>
      <c r="B81" s="57" t="s">
        <v>88</v>
      </c>
      <c r="C81" s="58">
        <f>C79*C80</f>
        <v>0</v>
      </c>
      <c r="D81" s="67">
        <f>D79*D80</f>
        <v>0</v>
      </c>
      <c r="E81" s="12"/>
      <c r="F81" s="13">
        <f>IF((C81-D81)&gt;0,C81-D81,0)</f>
        <v>0</v>
      </c>
      <c r="G81" s="13">
        <f>IF((D81-C81)&gt;0,D81-C81,0)</f>
        <v>0</v>
      </c>
    </row>
    <row r="82" spans="1:5" s="15" customFormat="1" ht="15" customHeight="1">
      <c r="A82" s="200" t="s">
        <v>105</v>
      </c>
      <c r="B82" s="201"/>
      <c r="C82" s="201"/>
      <c r="D82" s="202"/>
      <c r="E82" s="14"/>
    </row>
    <row r="83" spans="1:5" s="13" customFormat="1" ht="15" customHeight="1">
      <c r="A83" s="111"/>
      <c r="B83" s="112"/>
      <c r="C83" s="109"/>
      <c r="D83" s="110"/>
      <c r="E83" s="12"/>
    </row>
    <row r="84" spans="1:5" s="13" customFormat="1" ht="15" customHeight="1">
      <c r="A84" s="111"/>
      <c r="B84" s="112"/>
      <c r="C84" s="109"/>
      <c r="D84" s="110"/>
      <c r="E84" s="12"/>
    </row>
    <row r="85" spans="1:7" s="13" customFormat="1" ht="15" customHeight="1">
      <c r="A85" s="111"/>
      <c r="B85" s="112"/>
      <c r="C85" s="109"/>
      <c r="D85" s="110"/>
      <c r="E85" s="12"/>
      <c r="G85" s="21"/>
    </row>
    <row r="86" spans="1:7" s="13" customFormat="1" ht="15" customHeight="1">
      <c r="A86" s="66" t="s">
        <v>124</v>
      </c>
      <c r="B86" s="57"/>
      <c r="C86" s="73">
        <f>SUM(C83:C85)</f>
        <v>0</v>
      </c>
      <c r="D86" s="74">
        <f>SUM(D83:D85)</f>
        <v>0</v>
      </c>
      <c r="E86" s="22"/>
      <c r="F86" s="13">
        <f>IF((C86-D86)&gt;0,C86-D86,0)</f>
        <v>0</v>
      </c>
      <c r="G86" s="13">
        <f>IF((D86-C86)&gt;0,D86-C86,0)</f>
        <v>0</v>
      </c>
    </row>
    <row r="87" spans="1:5" s="15" customFormat="1" ht="15" customHeight="1" thickBot="1">
      <c r="A87" s="68" t="s">
        <v>101</v>
      </c>
      <c r="B87" s="69" t="s">
        <v>88</v>
      </c>
      <c r="C87" s="70">
        <f>C81+C86</f>
        <v>0</v>
      </c>
      <c r="D87" s="71">
        <f>D81+D86</f>
        <v>0</v>
      </c>
      <c r="E87" s="23"/>
    </row>
    <row r="88" spans="1:5" s="15" customFormat="1" ht="15" customHeight="1" thickBot="1">
      <c r="A88" s="81"/>
      <c r="B88" s="27"/>
      <c r="C88" s="82"/>
      <c r="D88" s="82"/>
      <c r="E88" s="23"/>
    </row>
    <row r="89" spans="1:5" s="15" customFormat="1" ht="15" customHeight="1">
      <c r="A89" s="206" t="s">
        <v>108</v>
      </c>
      <c r="B89" s="207"/>
      <c r="C89" s="207"/>
      <c r="D89" s="208"/>
      <c r="E89" s="14"/>
    </row>
    <row r="90" spans="1:5" s="15" customFormat="1" ht="15" customHeight="1">
      <c r="A90" s="200" t="s">
        <v>96</v>
      </c>
      <c r="B90" s="201"/>
      <c r="C90" s="201"/>
      <c r="D90" s="202"/>
      <c r="E90" s="14"/>
    </row>
    <row r="91" spans="1:5" s="13" customFormat="1" ht="15" customHeight="1">
      <c r="A91" s="66" t="s">
        <v>26</v>
      </c>
      <c r="B91" s="57" t="s">
        <v>27</v>
      </c>
      <c r="C91" s="109"/>
      <c r="D91" s="110"/>
      <c r="E91" s="12"/>
    </row>
    <row r="92" spans="1:5" s="13" customFormat="1" ht="15" customHeight="1">
      <c r="A92" s="66" t="s">
        <v>137</v>
      </c>
      <c r="B92" s="57" t="s">
        <v>87</v>
      </c>
      <c r="C92" s="109"/>
      <c r="D92" s="110"/>
      <c r="E92" s="12"/>
    </row>
    <row r="93" spans="1:7" s="13" customFormat="1" ht="15" customHeight="1">
      <c r="A93" s="66" t="s">
        <v>138</v>
      </c>
      <c r="B93" s="57" t="s">
        <v>88</v>
      </c>
      <c r="C93" s="58">
        <f>C91*C92</f>
        <v>0</v>
      </c>
      <c r="D93" s="67">
        <f>D91*D92</f>
        <v>0</v>
      </c>
      <c r="E93" s="12"/>
      <c r="F93" s="13">
        <f>IF((C93-D93)&gt;0,C93-D93,0)</f>
        <v>0</v>
      </c>
      <c r="G93" s="13">
        <f>IF((D93-C93)&gt;0,D93-C93,0)</f>
        <v>0</v>
      </c>
    </row>
    <row r="94" spans="1:5" s="13" customFormat="1" ht="15" customHeight="1">
      <c r="A94" s="66" t="s">
        <v>26</v>
      </c>
      <c r="B94" s="57" t="s">
        <v>27</v>
      </c>
      <c r="C94" s="109"/>
      <c r="D94" s="110"/>
      <c r="E94" s="12"/>
    </row>
    <row r="95" spans="1:5" s="13" customFormat="1" ht="15" customHeight="1">
      <c r="A95" s="66" t="s">
        <v>137</v>
      </c>
      <c r="B95" s="57" t="s">
        <v>87</v>
      </c>
      <c r="C95" s="109"/>
      <c r="D95" s="110"/>
      <c r="E95" s="12"/>
    </row>
    <row r="96" spans="1:7" s="13" customFormat="1" ht="15" customHeight="1">
      <c r="A96" s="66" t="s">
        <v>140</v>
      </c>
      <c r="B96" s="57" t="s">
        <v>88</v>
      </c>
      <c r="C96" s="58">
        <f>C94*C95</f>
        <v>0</v>
      </c>
      <c r="D96" s="67">
        <f>D94*D95</f>
        <v>0</v>
      </c>
      <c r="E96" s="12"/>
      <c r="F96" s="13">
        <f>IF((C96-D96)&gt;0,C96-D96,0)</f>
        <v>0</v>
      </c>
      <c r="G96" s="13">
        <f>IF((D96-C96)&gt;0,D96-C96,0)</f>
        <v>0</v>
      </c>
    </row>
    <row r="97" spans="1:5" s="15" customFormat="1" ht="15" customHeight="1">
      <c r="A97" s="200" t="s">
        <v>97</v>
      </c>
      <c r="B97" s="201"/>
      <c r="C97" s="201"/>
      <c r="D97" s="202"/>
      <c r="E97" s="14"/>
    </row>
    <row r="98" spans="1:5" s="13" customFormat="1" ht="15" customHeight="1">
      <c r="A98" s="66" t="s">
        <v>28</v>
      </c>
      <c r="B98" s="57" t="s">
        <v>29</v>
      </c>
      <c r="C98" s="109"/>
      <c r="D98" s="110"/>
      <c r="E98" s="12"/>
    </row>
    <row r="99" spans="1:7" s="13" customFormat="1" ht="15" customHeight="1">
      <c r="A99" s="66" t="s">
        <v>30</v>
      </c>
      <c r="B99" s="57" t="s">
        <v>89</v>
      </c>
      <c r="C99" s="109"/>
      <c r="D99" s="110"/>
      <c r="E99" s="12"/>
      <c r="G99" s="21"/>
    </row>
    <row r="100" spans="1:7" s="13" customFormat="1" ht="15" customHeight="1">
      <c r="A100" s="66" t="s">
        <v>128</v>
      </c>
      <c r="B100" s="57" t="s">
        <v>88</v>
      </c>
      <c r="C100" s="58">
        <f>C98*C99</f>
        <v>0</v>
      </c>
      <c r="D100" s="67">
        <f>D98*D99</f>
        <v>0</v>
      </c>
      <c r="E100" s="22"/>
      <c r="F100" s="13">
        <f>IF((C100-D100)&gt;0,C100-D100,0)</f>
        <v>0</v>
      </c>
      <c r="G100" s="13">
        <f>IF((D100-C100)&gt;0,D100-C100,0)</f>
        <v>0</v>
      </c>
    </row>
    <row r="101" spans="1:5" s="15" customFormat="1" ht="15" customHeight="1">
      <c r="A101" s="200" t="s">
        <v>105</v>
      </c>
      <c r="B101" s="201"/>
      <c r="C101" s="201"/>
      <c r="D101" s="202"/>
      <c r="E101" s="14"/>
    </row>
    <row r="102" spans="1:5" s="13" customFormat="1" ht="15" customHeight="1">
      <c r="A102" s="111"/>
      <c r="B102" s="112"/>
      <c r="C102" s="109"/>
      <c r="D102" s="110"/>
      <c r="E102" s="12"/>
    </row>
    <row r="103" spans="1:5" s="13" customFormat="1" ht="15" customHeight="1">
      <c r="A103" s="111"/>
      <c r="B103" s="112"/>
      <c r="C103" s="109"/>
      <c r="D103" s="110"/>
      <c r="E103" s="12"/>
    </row>
    <row r="104" spans="1:7" s="13" customFormat="1" ht="15" customHeight="1">
      <c r="A104" s="111"/>
      <c r="B104" s="112"/>
      <c r="C104" s="109"/>
      <c r="D104" s="110"/>
      <c r="E104" s="12"/>
      <c r="G104" s="21"/>
    </row>
    <row r="105" spans="1:7" s="13" customFormat="1" ht="15" customHeight="1">
      <c r="A105" s="66" t="s">
        <v>124</v>
      </c>
      <c r="B105" s="57"/>
      <c r="C105" s="73">
        <f>SUM(C102:C104)</f>
        <v>0</v>
      </c>
      <c r="D105" s="74">
        <f>SUM(D102:D104)</f>
        <v>0</v>
      </c>
      <c r="E105" s="22"/>
      <c r="F105" s="13">
        <f>IF((C105-D105)&gt;0,C105-D105,0)</f>
        <v>0</v>
      </c>
      <c r="G105" s="13">
        <f>IF((D105-C105)&gt;0,D105-C105,0)</f>
        <v>0</v>
      </c>
    </row>
    <row r="106" spans="1:5" s="15" customFormat="1" ht="15" customHeight="1" thickBot="1">
      <c r="A106" s="68" t="s">
        <v>101</v>
      </c>
      <c r="B106" s="69" t="s">
        <v>88</v>
      </c>
      <c r="C106" s="70">
        <f>C93+C96+C100+C105</f>
        <v>0</v>
      </c>
      <c r="D106" s="71">
        <f>D93+D96+D100+D105</f>
        <v>0</v>
      </c>
      <c r="E106" s="23"/>
    </row>
    <row r="107" spans="1:5" s="15" customFormat="1" ht="15" customHeight="1" thickBot="1">
      <c r="A107" s="81"/>
      <c r="B107" s="27"/>
      <c r="C107" s="82"/>
      <c r="D107" s="82"/>
      <c r="E107" s="23"/>
    </row>
    <row r="108" spans="1:5" s="15" customFormat="1" ht="15" customHeight="1" hidden="1">
      <c r="A108" s="206" t="s">
        <v>109</v>
      </c>
      <c r="B108" s="207"/>
      <c r="C108" s="207"/>
      <c r="D108" s="208"/>
      <c r="E108" s="14"/>
    </row>
    <row r="109" spans="1:5" s="15" customFormat="1" ht="15" customHeight="1" hidden="1">
      <c r="A109" s="200" t="s">
        <v>111</v>
      </c>
      <c r="B109" s="201"/>
      <c r="C109" s="201"/>
      <c r="D109" s="202"/>
      <c r="E109" s="14"/>
    </row>
    <row r="110" spans="1:5" s="13" customFormat="1" ht="15" customHeight="1" hidden="1">
      <c r="A110" s="66" t="s">
        <v>36</v>
      </c>
      <c r="B110" s="57" t="s">
        <v>27</v>
      </c>
      <c r="C110" s="109"/>
      <c r="D110" s="110"/>
      <c r="E110" s="12"/>
    </row>
    <row r="111" spans="1:5" s="13" customFormat="1" ht="15" customHeight="1" hidden="1">
      <c r="A111" s="66" t="s">
        <v>143</v>
      </c>
      <c r="B111" s="57" t="s">
        <v>92</v>
      </c>
      <c r="C111" s="109"/>
      <c r="D111" s="110"/>
      <c r="E111" s="12"/>
    </row>
    <row r="112" spans="1:7" s="13" customFormat="1" ht="15" customHeight="1" hidden="1">
      <c r="A112" s="66" t="s">
        <v>127</v>
      </c>
      <c r="B112" s="57" t="s">
        <v>88</v>
      </c>
      <c r="C112" s="58">
        <f>C110*C111</f>
        <v>0</v>
      </c>
      <c r="D112" s="67">
        <f>D110*D111</f>
        <v>0</v>
      </c>
      <c r="E112" s="12"/>
      <c r="F112" s="13">
        <f>IF((C112-D112)&gt;0,C112-D112,0)</f>
        <v>0</v>
      </c>
      <c r="G112" s="13">
        <f>IF((D112-C112)&gt;0,D112-C112,0)</f>
        <v>0</v>
      </c>
    </row>
    <row r="113" spans="1:5" s="15" customFormat="1" ht="15" customHeight="1" hidden="1">
      <c r="A113" s="200" t="s">
        <v>105</v>
      </c>
      <c r="B113" s="201"/>
      <c r="C113" s="201"/>
      <c r="D113" s="202"/>
      <c r="E113" s="14"/>
    </row>
    <row r="114" spans="1:5" s="13" customFormat="1" ht="15" customHeight="1" hidden="1">
      <c r="A114" s="111"/>
      <c r="B114" s="112"/>
      <c r="C114" s="109"/>
      <c r="D114" s="110"/>
      <c r="E114" s="12"/>
    </row>
    <row r="115" spans="1:5" s="13" customFormat="1" ht="15" customHeight="1" hidden="1">
      <c r="A115" s="111"/>
      <c r="B115" s="112"/>
      <c r="C115" s="109"/>
      <c r="D115" s="110"/>
      <c r="E115" s="12"/>
    </row>
    <row r="116" spans="1:7" s="13" customFormat="1" ht="15" customHeight="1" hidden="1">
      <c r="A116" s="111"/>
      <c r="B116" s="112"/>
      <c r="C116" s="109"/>
      <c r="D116" s="110"/>
      <c r="E116" s="12"/>
      <c r="G116" s="21"/>
    </row>
    <row r="117" spans="1:7" s="13" customFormat="1" ht="15" customHeight="1" hidden="1">
      <c r="A117" s="66" t="s">
        <v>124</v>
      </c>
      <c r="B117" s="57"/>
      <c r="C117" s="73">
        <f>SUM(C114:C116)</f>
        <v>0</v>
      </c>
      <c r="D117" s="74">
        <f>SUM(D114:D116)</f>
        <v>0</v>
      </c>
      <c r="E117" s="22"/>
      <c r="F117" s="13">
        <f>IF((C117-D117)&gt;0,C117-D117,0)</f>
        <v>0</v>
      </c>
      <c r="G117" s="13">
        <f>IF((D117-C117)&gt;0,D117-C117,0)</f>
        <v>0</v>
      </c>
    </row>
    <row r="118" spans="1:5" s="15" customFormat="1" ht="15" customHeight="1" hidden="1" thickBot="1">
      <c r="A118" s="68" t="s">
        <v>101</v>
      </c>
      <c r="B118" s="69" t="s">
        <v>88</v>
      </c>
      <c r="C118" s="70">
        <f>C112+C117</f>
        <v>0</v>
      </c>
      <c r="D118" s="71">
        <f>D112+D117</f>
        <v>0</v>
      </c>
      <c r="E118" s="23"/>
    </row>
    <row r="119" spans="1:5" s="15" customFormat="1" ht="15" customHeight="1" hidden="1" thickBot="1">
      <c r="A119" s="81"/>
      <c r="B119" s="27"/>
      <c r="C119" s="82"/>
      <c r="D119" s="82"/>
      <c r="E119" s="23"/>
    </row>
    <row r="120" spans="1:5" s="15" customFormat="1" ht="15" customHeight="1">
      <c r="A120" s="206" t="s">
        <v>175</v>
      </c>
      <c r="B120" s="207"/>
      <c r="C120" s="207"/>
      <c r="D120" s="208"/>
      <c r="E120" s="14"/>
    </row>
    <row r="121" spans="1:5" s="15" customFormat="1" ht="15" customHeight="1" hidden="1">
      <c r="A121" s="200" t="s">
        <v>112</v>
      </c>
      <c r="B121" s="201"/>
      <c r="C121" s="201"/>
      <c r="D121" s="202"/>
      <c r="E121" s="14"/>
    </row>
    <row r="122" spans="1:5" s="13" customFormat="1" ht="15" customHeight="1" hidden="1">
      <c r="A122" s="66" t="s">
        <v>39</v>
      </c>
      <c r="B122" s="57" t="s">
        <v>1</v>
      </c>
      <c r="C122" s="109"/>
      <c r="D122" s="110"/>
      <c r="E122" s="12"/>
    </row>
    <row r="123" spans="1:5" s="13" customFormat="1" ht="15" customHeight="1" hidden="1">
      <c r="A123" s="66" t="s">
        <v>120</v>
      </c>
      <c r="B123" s="57" t="s">
        <v>93</v>
      </c>
      <c r="C123" s="109"/>
      <c r="D123" s="110"/>
      <c r="E123" s="12"/>
    </row>
    <row r="124" spans="1:7" s="13" customFormat="1" ht="24.75" customHeight="1" hidden="1">
      <c r="A124" s="66" t="s">
        <v>126</v>
      </c>
      <c r="B124" s="57" t="s">
        <v>88</v>
      </c>
      <c r="C124" s="58">
        <f>C122*C123</f>
        <v>0</v>
      </c>
      <c r="D124" s="67">
        <f>D122*D123</f>
        <v>0</v>
      </c>
      <c r="E124" s="12"/>
      <c r="F124" s="13">
        <f>IF((C124-D124)&gt;0,C124-D124,0)</f>
        <v>0</v>
      </c>
      <c r="G124" s="13">
        <f>IF((D124-C124)&gt;0,D124-C124,0)</f>
        <v>0</v>
      </c>
    </row>
    <row r="125" spans="1:5" s="15" customFormat="1" ht="15" customHeight="1" hidden="1">
      <c r="A125" s="200" t="s">
        <v>113</v>
      </c>
      <c r="B125" s="201"/>
      <c r="C125" s="201"/>
      <c r="D125" s="202"/>
      <c r="E125" s="14"/>
    </row>
    <row r="126" spans="1:5" s="13" customFormat="1" ht="15" customHeight="1" hidden="1">
      <c r="A126" s="66" t="s">
        <v>37</v>
      </c>
      <c r="B126" s="57" t="s">
        <v>1</v>
      </c>
      <c r="C126" s="109"/>
      <c r="D126" s="110"/>
      <c r="E126" s="12"/>
    </row>
    <row r="127" spans="1:5" s="13" customFormat="1" ht="15" customHeight="1" hidden="1">
      <c r="A127" s="66" t="s">
        <v>120</v>
      </c>
      <c r="B127" s="57" t="s">
        <v>93</v>
      </c>
      <c r="C127" s="109"/>
      <c r="D127" s="110"/>
      <c r="E127" s="12"/>
    </row>
    <row r="128" spans="1:7" s="13" customFormat="1" ht="24.75" customHeight="1" hidden="1">
      <c r="A128" s="66" t="s">
        <v>125</v>
      </c>
      <c r="B128" s="57" t="s">
        <v>88</v>
      </c>
      <c r="C128" s="58">
        <f>C126*C127</f>
        <v>0</v>
      </c>
      <c r="D128" s="67">
        <f>D126*D127</f>
        <v>0</v>
      </c>
      <c r="E128" s="12"/>
      <c r="F128" s="13">
        <f>IF((C128-D128)&gt;0,C128-D128,0)</f>
        <v>0</v>
      </c>
      <c r="G128" s="13">
        <f>IF((D128-C128)&gt;0,D128-C128,0)</f>
        <v>0</v>
      </c>
    </row>
    <row r="129" spans="1:5" s="15" customFormat="1" ht="15" customHeight="1">
      <c r="A129" s="200" t="s">
        <v>105</v>
      </c>
      <c r="B129" s="201"/>
      <c r="C129" s="201"/>
      <c r="D129" s="202"/>
      <c r="E129" s="14"/>
    </row>
    <row r="130" spans="1:5" s="13" customFormat="1" ht="15" customHeight="1">
      <c r="A130" s="111"/>
      <c r="B130" s="112"/>
      <c r="C130" s="109"/>
      <c r="D130" s="110"/>
      <c r="E130" s="12"/>
    </row>
    <row r="131" spans="1:5" s="13" customFormat="1" ht="15" customHeight="1">
      <c r="A131" s="111"/>
      <c r="B131" s="112"/>
      <c r="C131" s="109"/>
      <c r="D131" s="110"/>
      <c r="E131" s="12"/>
    </row>
    <row r="132" spans="1:7" s="13" customFormat="1" ht="15" customHeight="1">
      <c r="A132" s="111"/>
      <c r="B132" s="112"/>
      <c r="C132" s="109"/>
      <c r="D132" s="110"/>
      <c r="E132" s="12"/>
      <c r="G132" s="21"/>
    </row>
    <row r="133" spans="1:7" s="13" customFormat="1" ht="15" customHeight="1">
      <c r="A133" s="66" t="s">
        <v>124</v>
      </c>
      <c r="B133" s="57"/>
      <c r="C133" s="73">
        <f>SUM(C130:C132)</f>
        <v>0</v>
      </c>
      <c r="D133" s="74">
        <f>SUM(D130:D132)</f>
        <v>0</v>
      </c>
      <c r="E133" s="22"/>
      <c r="F133" s="13">
        <f>IF((C133-D133)&gt;0,C133-D133,0)</f>
        <v>0</v>
      </c>
      <c r="G133" s="13">
        <f>IF((D133-C133)&gt;0,D133-C133,0)</f>
        <v>0</v>
      </c>
    </row>
    <row r="134" spans="1:5" s="15" customFormat="1" ht="15" customHeight="1" thickBot="1">
      <c r="A134" s="68" t="s">
        <v>101</v>
      </c>
      <c r="B134" s="69" t="s">
        <v>88</v>
      </c>
      <c r="C134" s="70">
        <f>C124+C128+C133</f>
        <v>0</v>
      </c>
      <c r="D134" s="71">
        <f>D124+D128+D133</f>
        <v>0</v>
      </c>
      <c r="E134" s="23"/>
    </row>
    <row r="135" spans="1:14" ht="15" customHeight="1" thickBot="1">
      <c r="A135" s="99"/>
      <c r="B135" s="100"/>
      <c r="C135" s="101"/>
      <c r="D135" s="101"/>
      <c r="E135" s="20"/>
      <c r="H135" s="15"/>
      <c r="I135" s="15"/>
      <c r="J135" s="15"/>
      <c r="K135" s="15"/>
      <c r="L135" s="15"/>
      <c r="M135" s="15"/>
      <c r="N135" s="15"/>
    </row>
    <row r="136" spans="1:14" s="15" customFormat="1" ht="15" customHeight="1">
      <c r="A136" s="203" t="s">
        <v>171</v>
      </c>
      <c r="B136" s="204"/>
      <c r="C136" s="204"/>
      <c r="D136" s="205"/>
      <c r="E136" s="14"/>
      <c r="H136" s="13"/>
      <c r="I136" s="13"/>
      <c r="J136" s="13"/>
      <c r="K136" s="13"/>
      <c r="L136" s="13"/>
      <c r="M136" s="13"/>
      <c r="N136" s="13"/>
    </row>
    <row r="137" spans="1:14" s="15" customFormat="1" ht="15" customHeight="1">
      <c r="A137" s="200" t="s">
        <v>38</v>
      </c>
      <c r="B137" s="201"/>
      <c r="C137" s="201"/>
      <c r="D137" s="202"/>
      <c r="E137" s="14"/>
      <c r="H137" s="13"/>
      <c r="I137" s="13"/>
      <c r="J137" s="13"/>
      <c r="K137" s="13"/>
      <c r="L137" s="13"/>
      <c r="M137" s="13"/>
      <c r="N137" s="13"/>
    </row>
    <row r="138" spans="1:7" s="13" customFormat="1" ht="15" customHeight="1">
      <c r="A138" s="66" t="s">
        <v>39</v>
      </c>
      <c r="B138" s="57" t="s">
        <v>88</v>
      </c>
      <c r="C138" s="109"/>
      <c r="D138" s="110"/>
      <c r="E138" s="12"/>
      <c r="F138" s="13">
        <f>IF((C138-D138)&gt;0,C138-D138,0)</f>
        <v>0</v>
      </c>
      <c r="G138" s="13">
        <f>IF((D138-C138)&gt;0,D138-C138,0)</f>
        <v>0</v>
      </c>
    </row>
    <row r="139" spans="1:14" s="13" customFormat="1" ht="15" customHeight="1">
      <c r="A139" s="66" t="s">
        <v>40</v>
      </c>
      <c r="B139" s="57" t="s">
        <v>88</v>
      </c>
      <c r="C139" s="109"/>
      <c r="D139" s="110"/>
      <c r="E139" s="12"/>
      <c r="F139" s="13">
        <f>IF((C139-D139)&gt;0,C139-D139,0)</f>
        <v>0</v>
      </c>
      <c r="G139" s="13">
        <f>IF((D139-C139)&gt;0,D139-C139,0)</f>
        <v>0</v>
      </c>
      <c r="H139" s="15"/>
      <c r="I139" s="15"/>
      <c r="J139" s="15"/>
      <c r="K139" s="15"/>
      <c r="L139" s="15"/>
      <c r="M139" s="15"/>
      <c r="N139" s="15"/>
    </row>
    <row r="140" spans="1:5" s="13" customFormat="1" ht="15" customHeight="1">
      <c r="A140" s="66" t="s">
        <v>42</v>
      </c>
      <c r="B140" s="57" t="s">
        <v>41</v>
      </c>
      <c r="C140" s="109"/>
      <c r="D140" s="110"/>
      <c r="E140" s="12"/>
    </row>
    <row r="141" spans="1:5" s="13" customFormat="1" ht="15" customHeight="1">
      <c r="A141" s="66" t="s">
        <v>120</v>
      </c>
      <c r="B141" s="57" t="s">
        <v>94</v>
      </c>
      <c r="C141" s="109"/>
      <c r="D141" s="110"/>
      <c r="E141" s="12"/>
    </row>
    <row r="142" spans="1:7" s="13" customFormat="1" ht="15" customHeight="1">
      <c r="A142" s="102" t="s">
        <v>43</v>
      </c>
      <c r="B142" s="57" t="s">
        <v>88</v>
      </c>
      <c r="C142" s="58">
        <f>C140*C141</f>
        <v>0</v>
      </c>
      <c r="D142" s="67">
        <f>D140*D141</f>
        <v>0</v>
      </c>
      <c r="E142" s="12"/>
      <c r="F142" s="13">
        <f>IF((C142-D142)&gt;0,C142-D142,0)</f>
        <v>0</v>
      </c>
      <c r="G142" s="13">
        <f>IF((D142-C142)&gt;0,D142-C142,0)</f>
        <v>0</v>
      </c>
    </row>
    <row r="143" spans="1:5" s="15" customFormat="1" ht="15" customHeight="1">
      <c r="A143" s="200" t="s">
        <v>44</v>
      </c>
      <c r="B143" s="201"/>
      <c r="C143" s="201"/>
      <c r="D143" s="202"/>
      <c r="E143" s="14"/>
    </row>
    <row r="144" spans="1:14" s="13" customFormat="1" ht="15" customHeight="1">
      <c r="A144" s="102" t="s">
        <v>44</v>
      </c>
      <c r="B144" s="57" t="s">
        <v>27</v>
      </c>
      <c r="C144" s="109"/>
      <c r="D144" s="110"/>
      <c r="E144" s="12"/>
      <c r="H144" s="15"/>
      <c r="I144" s="15"/>
      <c r="J144" s="15"/>
      <c r="K144" s="15"/>
      <c r="L144" s="15"/>
      <c r="M144" s="15"/>
      <c r="N144" s="15"/>
    </row>
    <row r="145" spans="1:5" s="13" customFormat="1" ht="24.75" customHeight="1">
      <c r="A145" s="102" t="s">
        <v>121</v>
      </c>
      <c r="B145" s="57" t="s">
        <v>88</v>
      </c>
      <c r="C145" s="109"/>
      <c r="D145" s="110"/>
      <c r="E145" s="12"/>
    </row>
    <row r="146" spans="1:7" s="13" customFormat="1" ht="15" customHeight="1">
      <c r="A146" s="102" t="s">
        <v>122</v>
      </c>
      <c r="B146" s="57" t="s">
        <v>88</v>
      </c>
      <c r="C146" s="58">
        <f>C144*C145</f>
        <v>0</v>
      </c>
      <c r="D146" s="67">
        <f>D144*D145</f>
        <v>0</v>
      </c>
      <c r="E146" s="12"/>
      <c r="F146" s="13">
        <f>IF((C146-D146)&gt;0,C146-D146,0)</f>
        <v>0</v>
      </c>
      <c r="G146" s="13">
        <f>IF((D146-C146)&gt;0,D146-C146,0)</f>
        <v>0</v>
      </c>
    </row>
    <row r="147" spans="1:14" s="15" customFormat="1" ht="15" customHeight="1">
      <c r="A147" s="200" t="s">
        <v>45</v>
      </c>
      <c r="B147" s="201"/>
      <c r="C147" s="201"/>
      <c r="D147" s="202"/>
      <c r="E147" s="14"/>
      <c r="H147" s="13"/>
      <c r="I147" s="13"/>
      <c r="J147" s="13"/>
      <c r="K147" s="13"/>
      <c r="L147" s="13"/>
      <c r="M147" s="13"/>
      <c r="N147" s="13"/>
    </row>
    <row r="148" spans="1:14" s="13" customFormat="1" ht="15" customHeight="1">
      <c r="A148" s="102" t="s">
        <v>47</v>
      </c>
      <c r="B148" s="57" t="s">
        <v>88</v>
      </c>
      <c r="C148" s="109"/>
      <c r="D148" s="110"/>
      <c r="E148" s="12"/>
      <c r="H148" s="15"/>
      <c r="I148" s="15"/>
      <c r="J148" s="15"/>
      <c r="K148" s="15"/>
      <c r="L148" s="15"/>
      <c r="M148" s="15"/>
      <c r="N148" s="15"/>
    </row>
    <row r="149" spans="1:5" s="13" customFormat="1" ht="15" customHeight="1">
      <c r="A149" s="102" t="s">
        <v>46</v>
      </c>
      <c r="B149" s="57" t="s">
        <v>88</v>
      </c>
      <c r="C149" s="109"/>
      <c r="D149" s="110"/>
      <c r="E149" s="12"/>
    </row>
    <row r="150" spans="1:15" s="13" customFormat="1" ht="15" customHeight="1">
      <c r="A150" s="102" t="s">
        <v>48</v>
      </c>
      <c r="B150" s="57" t="s">
        <v>88</v>
      </c>
      <c r="C150" s="58">
        <f>SUM(C148:C149)</f>
        <v>0</v>
      </c>
      <c r="D150" s="67">
        <f>SUM(D148:D149)</f>
        <v>0</v>
      </c>
      <c r="E150" s="12"/>
      <c r="F150" s="13">
        <f>IF((C150-D150)&gt;0,C150-D150,0)</f>
        <v>0</v>
      </c>
      <c r="G150" s="13">
        <f>IF((D150-C150)&gt;0,D150-C150,0)</f>
        <v>0</v>
      </c>
      <c r="H150" s="185" t="s">
        <v>202</v>
      </c>
      <c r="I150" s="186"/>
      <c r="J150" s="186"/>
      <c r="K150" s="186"/>
      <c r="L150" s="186"/>
      <c r="M150" s="186"/>
      <c r="N150" s="186"/>
      <c r="O150" s="187"/>
    </row>
    <row r="151" spans="1:15" s="15" customFormat="1" ht="15" customHeight="1">
      <c r="A151" s="200" t="s">
        <v>49</v>
      </c>
      <c r="B151" s="201"/>
      <c r="C151" s="201"/>
      <c r="D151" s="202"/>
      <c r="E151" s="14"/>
      <c r="H151" s="188"/>
      <c r="I151" s="189"/>
      <c r="J151" s="189"/>
      <c r="K151" s="189"/>
      <c r="L151" s="189"/>
      <c r="M151" s="189"/>
      <c r="N151" s="189"/>
      <c r="O151" s="190"/>
    </row>
    <row r="152" spans="1:15" s="13" customFormat="1" ht="15" customHeight="1">
      <c r="A152" s="102" t="s">
        <v>50</v>
      </c>
      <c r="B152" s="57" t="s">
        <v>88</v>
      </c>
      <c r="C152" s="109"/>
      <c r="D152" s="110"/>
      <c r="E152" s="12"/>
      <c r="H152" s="188"/>
      <c r="I152" s="189"/>
      <c r="J152" s="189"/>
      <c r="K152" s="189"/>
      <c r="L152" s="189"/>
      <c r="M152" s="189"/>
      <c r="N152" s="189"/>
      <c r="O152" s="190"/>
    </row>
    <row r="153" spans="1:15" s="13" customFormat="1" ht="15" customHeight="1">
      <c r="A153" s="102" t="s">
        <v>51</v>
      </c>
      <c r="B153" s="57" t="s">
        <v>88</v>
      </c>
      <c r="C153" s="109"/>
      <c r="D153" s="110"/>
      <c r="E153" s="12"/>
      <c r="H153" s="188"/>
      <c r="I153" s="189"/>
      <c r="J153" s="189"/>
      <c r="K153" s="189"/>
      <c r="L153" s="189"/>
      <c r="M153" s="189"/>
      <c r="N153" s="189"/>
      <c r="O153" s="190"/>
    </row>
    <row r="154" spans="1:15" s="13" customFormat="1" ht="15" customHeight="1">
      <c r="A154" s="102" t="s">
        <v>123</v>
      </c>
      <c r="B154" s="57" t="s">
        <v>88</v>
      </c>
      <c r="C154" s="58">
        <f>SUM(C152:C153)</f>
        <v>0</v>
      </c>
      <c r="D154" s="67">
        <f>SUM(D152:D153)</f>
        <v>0</v>
      </c>
      <c r="E154" s="12"/>
      <c r="F154" s="13">
        <f>IF((C154-D154)&gt;0,C154-D154,0)</f>
        <v>0</v>
      </c>
      <c r="G154" s="13">
        <f>IF((D154-C154)&gt;0,D154-C154,0)</f>
        <v>0</v>
      </c>
      <c r="H154" s="188"/>
      <c r="I154" s="189"/>
      <c r="J154" s="189"/>
      <c r="K154" s="189"/>
      <c r="L154" s="189"/>
      <c r="M154" s="189"/>
      <c r="N154" s="189"/>
      <c r="O154" s="190"/>
    </row>
    <row r="155" spans="1:15" s="15" customFormat="1" ht="15" customHeight="1">
      <c r="A155" s="200" t="s">
        <v>52</v>
      </c>
      <c r="B155" s="201"/>
      <c r="C155" s="201"/>
      <c r="D155" s="202"/>
      <c r="E155" s="14"/>
      <c r="H155" s="188"/>
      <c r="I155" s="189"/>
      <c r="J155" s="189"/>
      <c r="K155" s="189"/>
      <c r="L155" s="189"/>
      <c r="M155" s="189"/>
      <c r="N155" s="189"/>
      <c r="O155" s="190"/>
    </row>
    <row r="156" spans="1:15" s="13" customFormat="1" ht="15" customHeight="1">
      <c r="A156" s="102" t="s">
        <v>52</v>
      </c>
      <c r="B156" s="57" t="s">
        <v>88</v>
      </c>
      <c r="C156" s="109"/>
      <c r="D156" s="110"/>
      <c r="E156" s="12"/>
      <c r="F156" s="13">
        <f>IF((C156-D156)&gt;0,C156-D156,0)</f>
        <v>0</v>
      </c>
      <c r="G156" s="13">
        <f>IF((D156-C156)&gt;0,D156-C156,0)</f>
        <v>0</v>
      </c>
      <c r="H156" s="188"/>
      <c r="I156" s="189"/>
      <c r="J156" s="189"/>
      <c r="K156" s="189"/>
      <c r="L156" s="189"/>
      <c r="M156" s="189"/>
      <c r="N156" s="189"/>
      <c r="O156" s="190"/>
    </row>
    <row r="157" spans="1:15" s="13" customFormat="1" ht="15" customHeight="1">
      <c r="A157" s="102" t="s">
        <v>53</v>
      </c>
      <c r="B157" s="57" t="s">
        <v>88</v>
      </c>
      <c r="C157" s="109"/>
      <c r="D157" s="110"/>
      <c r="E157" s="12"/>
      <c r="F157" s="13">
        <f>IF((C157-D157)&gt;0,C157-D157,0)</f>
        <v>0</v>
      </c>
      <c r="G157" s="13">
        <f>IF((D157-C157)&gt;0,D157-C157,0)</f>
        <v>0</v>
      </c>
      <c r="H157" s="188"/>
      <c r="I157" s="189"/>
      <c r="J157" s="189"/>
      <c r="K157" s="189"/>
      <c r="L157" s="189"/>
      <c r="M157" s="189"/>
      <c r="N157" s="189"/>
      <c r="O157" s="190"/>
    </row>
    <row r="158" spans="1:15" s="13" customFormat="1" ht="15" customHeight="1">
      <c r="A158" s="102" t="s">
        <v>54</v>
      </c>
      <c r="B158" s="57" t="s">
        <v>88</v>
      </c>
      <c r="C158" s="109"/>
      <c r="D158" s="110"/>
      <c r="E158" s="12"/>
      <c r="F158" s="13">
        <f>IF((C158-D158)&gt;0,C158-D158,0)</f>
        <v>0</v>
      </c>
      <c r="G158" s="13">
        <f>IF((D158-C158)&gt;0,D158-C158,0)</f>
        <v>0</v>
      </c>
      <c r="H158" s="188"/>
      <c r="I158" s="189"/>
      <c r="J158" s="189"/>
      <c r="K158" s="189"/>
      <c r="L158" s="189"/>
      <c r="M158" s="189"/>
      <c r="N158" s="189"/>
      <c r="O158" s="190"/>
    </row>
    <row r="159" spans="1:15" s="13" customFormat="1" ht="15" customHeight="1">
      <c r="A159" s="102" t="s">
        <v>55</v>
      </c>
      <c r="B159" s="57" t="s">
        <v>88</v>
      </c>
      <c r="C159" s="109"/>
      <c r="D159" s="110"/>
      <c r="E159" s="12"/>
      <c r="F159" s="13">
        <f>IF((C159-D159)&gt;0,C159-D159,0)</f>
        <v>0</v>
      </c>
      <c r="G159" s="13">
        <f>IF((D159-C159)&gt;0,D159-C159,0)</f>
        <v>0</v>
      </c>
      <c r="H159" s="188"/>
      <c r="I159" s="189"/>
      <c r="J159" s="189"/>
      <c r="K159" s="189"/>
      <c r="L159" s="189"/>
      <c r="M159" s="189"/>
      <c r="N159" s="189"/>
      <c r="O159" s="190"/>
    </row>
    <row r="160" spans="1:15" s="15" customFormat="1" ht="15" customHeight="1">
      <c r="A160" s="216" t="s">
        <v>55</v>
      </c>
      <c r="B160" s="217"/>
      <c r="C160" s="217"/>
      <c r="D160" s="218"/>
      <c r="E160" s="14"/>
      <c r="H160" s="188"/>
      <c r="I160" s="189"/>
      <c r="J160" s="189"/>
      <c r="K160" s="189"/>
      <c r="L160" s="189"/>
      <c r="M160" s="189"/>
      <c r="N160" s="189"/>
      <c r="O160" s="190"/>
    </row>
    <row r="161" spans="1:15" s="13" customFormat="1" ht="15" customHeight="1">
      <c r="A161" s="143" t="s">
        <v>169</v>
      </c>
      <c r="B161" s="57" t="s">
        <v>88</v>
      </c>
      <c r="C161" s="109"/>
      <c r="D161" s="110"/>
      <c r="E161" s="12"/>
      <c r="F161" s="13">
        <f>IF((C161-D161)&gt;0,C161-D161,0)</f>
        <v>0</v>
      </c>
      <c r="G161" s="13">
        <f>IF((D161-C161)&gt;0,D161-C161,0)</f>
        <v>0</v>
      </c>
      <c r="H161" s="188"/>
      <c r="I161" s="189"/>
      <c r="J161" s="189"/>
      <c r="K161" s="189"/>
      <c r="L161" s="189"/>
      <c r="M161" s="189"/>
      <c r="N161" s="189"/>
      <c r="O161" s="190"/>
    </row>
    <row r="162" spans="1:15" s="13" customFormat="1" ht="15" customHeight="1">
      <c r="A162" s="143"/>
      <c r="B162" s="57" t="s">
        <v>88</v>
      </c>
      <c r="C162" s="109"/>
      <c r="D162" s="110"/>
      <c r="E162" s="12"/>
      <c r="F162" s="13">
        <f>IF((C162-D162)&gt;0,C162-D162,0)</f>
        <v>0</v>
      </c>
      <c r="G162" s="13">
        <f>IF((D162-C162)&gt;0,D162-C162,0)</f>
        <v>0</v>
      </c>
      <c r="H162" s="188"/>
      <c r="I162" s="189"/>
      <c r="J162" s="189"/>
      <c r="K162" s="189"/>
      <c r="L162" s="189"/>
      <c r="M162" s="189"/>
      <c r="N162" s="189"/>
      <c r="O162" s="190"/>
    </row>
    <row r="163" spans="1:15" s="13" customFormat="1" ht="15" customHeight="1">
      <c r="A163" s="143"/>
      <c r="B163" s="57" t="s">
        <v>88</v>
      </c>
      <c r="C163" s="109"/>
      <c r="D163" s="110"/>
      <c r="E163" s="12"/>
      <c r="F163" s="13">
        <f>IF((C163-D163)&gt;0,C163-D163,0)</f>
        <v>0</v>
      </c>
      <c r="G163" s="13">
        <f>IF((D163-C163)&gt;0,D163-C163,0)</f>
        <v>0</v>
      </c>
      <c r="H163" s="188"/>
      <c r="I163" s="189"/>
      <c r="J163" s="189"/>
      <c r="K163" s="189"/>
      <c r="L163" s="189"/>
      <c r="M163" s="189"/>
      <c r="N163" s="189"/>
      <c r="O163" s="190"/>
    </row>
    <row r="164" spans="1:15" s="13" customFormat="1" ht="15" customHeight="1">
      <c r="A164" s="143"/>
      <c r="B164" s="57" t="s">
        <v>88</v>
      </c>
      <c r="C164" s="109"/>
      <c r="D164" s="110"/>
      <c r="E164" s="12"/>
      <c r="F164" s="13">
        <f>IF((C164-D164)&gt;0,C164-D164,0)</f>
        <v>0</v>
      </c>
      <c r="G164" s="13">
        <f>IF((D164-C164)&gt;0,D164-C164,0)</f>
        <v>0</v>
      </c>
      <c r="H164" s="188"/>
      <c r="I164" s="189"/>
      <c r="J164" s="189"/>
      <c r="K164" s="189"/>
      <c r="L164" s="189"/>
      <c r="M164" s="189"/>
      <c r="N164" s="189"/>
      <c r="O164" s="190"/>
    </row>
    <row r="165" spans="1:15" s="15" customFormat="1" ht="15" customHeight="1" thickBot="1">
      <c r="A165" s="103" t="s">
        <v>172</v>
      </c>
      <c r="B165" s="69" t="s">
        <v>88</v>
      </c>
      <c r="C165" s="104">
        <f>SUM(C138:C139)+C142+C146+C150+C154+SUM(C156:C159)+SUM(C161:C164)</f>
        <v>0</v>
      </c>
      <c r="D165" s="105">
        <f>SUM(D138:D139)+D142+D146+D150+D154+SUM(D156:D159)+SUM(D161:D164)</f>
        <v>0</v>
      </c>
      <c r="E165" s="14"/>
      <c r="H165" s="188"/>
      <c r="I165" s="189"/>
      <c r="J165" s="189"/>
      <c r="K165" s="189"/>
      <c r="L165" s="189"/>
      <c r="M165" s="189"/>
      <c r="N165" s="189"/>
      <c r="O165" s="190"/>
    </row>
    <row r="166" spans="1:15" ht="15" customHeight="1">
      <c r="A166" s="25"/>
      <c r="B166" s="26"/>
      <c r="C166" s="27"/>
      <c r="D166" s="27"/>
      <c r="H166" s="188"/>
      <c r="I166" s="189"/>
      <c r="J166" s="189"/>
      <c r="K166" s="189"/>
      <c r="L166" s="189"/>
      <c r="M166" s="189"/>
      <c r="N166" s="189"/>
      <c r="O166" s="190"/>
    </row>
    <row r="167" spans="1:15" s="15" customFormat="1" ht="14.25" customHeight="1">
      <c r="A167" s="215" t="s">
        <v>173</v>
      </c>
      <c r="B167" s="215"/>
      <c r="C167" s="215"/>
      <c r="D167" s="215"/>
      <c r="E167" s="14"/>
      <c r="H167" s="188"/>
      <c r="I167" s="189"/>
      <c r="J167" s="189"/>
      <c r="K167" s="189"/>
      <c r="L167" s="189"/>
      <c r="M167" s="189"/>
      <c r="N167" s="189"/>
      <c r="O167" s="190"/>
    </row>
    <row r="168" spans="1:15" s="17" customFormat="1" ht="175.5" customHeight="1">
      <c r="A168" s="194"/>
      <c r="B168" s="195"/>
      <c r="C168" s="195"/>
      <c r="D168" s="196"/>
      <c r="E168" s="16"/>
      <c r="H168" s="188"/>
      <c r="I168" s="189"/>
      <c r="J168" s="189"/>
      <c r="K168" s="189"/>
      <c r="L168" s="189"/>
      <c r="M168" s="189"/>
      <c r="N168" s="189"/>
      <c r="O168" s="190"/>
    </row>
    <row r="169" spans="1:15" ht="123" customHeight="1">
      <c r="A169" s="197"/>
      <c r="B169" s="198"/>
      <c r="C169" s="198"/>
      <c r="D169" s="199"/>
      <c r="H169" s="191"/>
      <c r="I169" s="192"/>
      <c r="J169" s="192"/>
      <c r="K169" s="192"/>
      <c r="L169" s="192"/>
      <c r="M169" s="192"/>
      <c r="N169" s="192"/>
      <c r="O169" s="193"/>
    </row>
  </sheetData>
  <sheetProtection password="9241" sheet="1"/>
  <mergeCells count="44">
    <mergeCell ref="A43:D43"/>
    <mergeCell ref="A47:D47"/>
    <mergeCell ref="A55:D55"/>
    <mergeCell ref="A120:D120"/>
    <mergeCell ref="A70:D70"/>
    <mergeCell ref="A62:D62"/>
    <mergeCell ref="A63:D63"/>
    <mergeCell ref="A51:D51"/>
    <mergeCell ref="A35:D35"/>
    <mergeCell ref="A113:D113"/>
    <mergeCell ref="A24:D24"/>
    <mergeCell ref="A77:D77"/>
    <mergeCell ref="A78:D78"/>
    <mergeCell ref="A82:D82"/>
    <mergeCell ref="A108:D108"/>
    <mergeCell ref="A97:D97"/>
    <mergeCell ref="A101:D101"/>
    <mergeCell ref="A36:D36"/>
    <mergeCell ref="A167:D167"/>
    <mergeCell ref="A147:D147"/>
    <mergeCell ref="A155:D155"/>
    <mergeCell ref="A137:D137"/>
    <mergeCell ref="A143:D143"/>
    <mergeCell ref="A160:D160"/>
    <mergeCell ref="A1:C1"/>
    <mergeCell ref="C3:D3"/>
    <mergeCell ref="A109:D109"/>
    <mergeCell ref="A4:D4"/>
    <mergeCell ref="A8:D8"/>
    <mergeCell ref="A20:D20"/>
    <mergeCell ref="A7:D7"/>
    <mergeCell ref="A9:D9"/>
    <mergeCell ref="A16:D16"/>
    <mergeCell ref="A28:D28"/>
    <mergeCell ref="H150:O169"/>
    <mergeCell ref="H7:M25"/>
    <mergeCell ref="A168:D169"/>
    <mergeCell ref="A121:D121"/>
    <mergeCell ref="A129:D129"/>
    <mergeCell ref="A125:D125"/>
    <mergeCell ref="A136:D136"/>
    <mergeCell ref="A151:D151"/>
    <mergeCell ref="A90:D90"/>
    <mergeCell ref="A89:D89"/>
  </mergeCells>
  <printOptions horizontalCentered="1"/>
  <pageMargins left="0.7086614173228347" right="0.7086614173228347" top="0.5511811023622047" bottom="0.5511811023622047" header="0.31496062992125984" footer="0.31496062992125984"/>
  <pageSetup fitToHeight="3" horizontalDpi="600" verticalDpi="600" orientation="portrait" paperSize="9" scale="95" r:id="rId1"/>
  <headerFooter>
    <oddFooter>&amp;C&amp;A&amp;RPage &amp;P</oddFooter>
  </headerFooter>
  <rowBreaks count="4" manualBreakCount="4">
    <brk id="34" max="3" man="1"/>
    <brk id="76" max="3" man="1"/>
    <brk id="107" max="3" man="1"/>
    <brk id="135" max="3" man="1"/>
  </rowBreaks>
</worksheet>
</file>

<file path=xl/worksheets/sheet3.xml><?xml version="1.0" encoding="utf-8"?>
<worksheet xmlns="http://schemas.openxmlformats.org/spreadsheetml/2006/main" xmlns:r="http://schemas.openxmlformats.org/officeDocument/2006/relationships">
  <sheetPr>
    <pageSetUpPr fitToPage="1"/>
  </sheetPr>
  <dimension ref="A1:W53"/>
  <sheetViews>
    <sheetView showGridLines="0" view="pageBreakPreview" zoomScale="60" workbookViewId="0" topLeftCell="A1">
      <selection activeCell="A3" sqref="A3"/>
    </sheetView>
  </sheetViews>
  <sheetFormatPr defaultColWidth="9.140625" defaultRowHeight="15"/>
  <cols>
    <col min="1" max="1" width="39.28125" style="28" customWidth="1"/>
    <col min="2" max="5" width="14.00390625" style="28" customWidth="1"/>
    <col min="6" max="6" width="2.57421875" style="2" customWidth="1"/>
    <col min="7" max="14" width="9.140625" style="2" customWidth="1"/>
    <col min="15" max="18" width="0" style="2" hidden="1" customWidth="1"/>
    <col min="19" max="16384" width="9.140625" style="2" customWidth="1"/>
  </cols>
  <sheetData>
    <row r="1" spans="1:5" ht="15.75">
      <c r="A1" s="237" t="str">
        <f>IF('I_Front page'!A39=0,,'I_Front page'!A39)</f>
        <v>Type title of the institution in original language here</v>
      </c>
      <c r="B1" s="237"/>
      <c r="C1" s="237"/>
      <c r="D1" s="237"/>
      <c r="E1" s="113">
        <f>IF('I_Front page'!E29=0,,'I_Front page'!E29)</f>
        <v>0</v>
      </c>
    </row>
    <row r="2" ht="9" customHeight="1"/>
    <row r="3" spans="4:12" ht="15.75" customHeight="1">
      <c r="D3" s="210" t="s">
        <v>194</v>
      </c>
      <c r="E3" s="210"/>
      <c r="G3" s="185" t="s">
        <v>200</v>
      </c>
      <c r="H3" s="186"/>
      <c r="I3" s="186"/>
      <c r="J3" s="186"/>
      <c r="K3" s="186"/>
      <c r="L3" s="187"/>
    </row>
    <row r="4" spans="1:12" s="4" customFormat="1" ht="15" customHeight="1">
      <c r="A4" s="234" t="s">
        <v>79</v>
      </c>
      <c r="B4" s="234"/>
      <c r="C4" s="234"/>
      <c r="D4" s="234"/>
      <c r="E4" s="234"/>
      <c r="G4" s="188"/>
      <c r="H4" s="189"/>
      <c r="I4" s="189"/>
      <c r="J4" s="189"/>
      <c r="K4" s="189"/>
      <c r="L4" s="190"/>
    </row>
    <row r="5" spans="1:12" ht="11.25" customHeight="1" thickBot="1">
      <c r="A5" s="29"/>
      <c r="G5" s="188"/>
      <c r="H5" s="189"/>
      <c r="I5" s="189"/>
      <c r="J5" s="189"/>
      <c r="K5" s="189"/>
      <c r="L5" s="190"/>
    </row>
    <row r="6" spans="1:13" s="5" customFormat="1" ht="15" customHeight="1">
      <c r="A6" s="235" t="s">
        <v>56</v>
      </c>
      <c r="B6" s="219" t="s">
        <v>164</v>
      </c>
      <c r="C6" s="220"/>
      <c r="D6" s="220"/>
      <c r="E6" s="221"/>
      <c r="G6" s="188"/>
      <c r="H6" s="189"/>
      <c r="I6" s="189"/>
      <c r="J6" s="189"/>
      <c r="K6" s="189"/>
      <c r="L6" s="190"/>
      <c r="M6" s="90"/>
    </row>
    <row r="7" spans="1:18" s="4" customFormat="1" ht="12" customHeight="1" thickBot="1">
      <c r="A7" s="236"/>
      <c r="B7" s="129">
        <v>2017</v>
      </c>
      <c r="C7" s="114">
        <f>B7+1</f>
        <v>2018</v>
      </c>
      <c r="D7" s="114">
        <f>C7+1</f>
        <v>2019</v>
      </c>
      <c r="E7" s="128">
        <f>D7+1</f>
        <v>2020</v>
      </c>
      <c r="G7" s="188"/>
      <c r="H7" s="189"/>
      <c r="I7" s="189"/>
      <c r="J7" s="189"/>
      <c r="K7" s="189"/>
      <c r="L7" s="190"/>
      <c r="M7" s="90"/>
      <c r="O7" s="4">
        <v>1</v>
      </c>
      <c r="P7" s="4">
        <v>2</v>
      </c>
      <c r="Q7" s="4">
        <v>3</v>
      </c>
      <c r="R7" s="4">
        <v>4</v>
      </c>
    </row>
    <row r="8" spans="1:15" ht="15" customHeight="1">
      <c r="A8" s="238" t="s">
        <v>179</v>
      </c>
      <c r="B8" s="220"/>
      <c r="C8" s="220"/>
      <c r="D8" s="220"/>
      <c r="E8" s="221"/>
      <c r="G8" s="188"/>
      <c r="H8" s="189"/>
      <c r="I8" s="189"/>
      <c r="J8" s="189"/>
      <c r="K8" s="189"/>
      <c r="L8" s="190"/>
      <c r="M8" s="90"/>
      <c r="O8" s="2">
        <f>IF(B7=B20,1,0)</f>
        <v>0</v>
      </c>
    </row>
    <row r="9" spans="1:15" s="6" customFormat="1" ht="24.75" customHeight="1">
      <c r="A9" s="50" t="s">
        <v>82</v>
      </c>
      <c r="B9" s="119"/>
      <c r="C9" s="119"/>
      <c r="D9" s="119"/>
      <c r="E9" s="120"/>
      <c r="G9" s="188"/>
      <c r="H9" s="189"/>
      <c r="I9" s="189"/>
      <c r="J9" s="189"/>
      <c r="K9" s="189"/>
      <c r="L9" s="190"/>
      <c r="M9" s="90"/>
      <c r="O9" s="6">
        <f>O8</f>
        <v>0</v>
      </c>
    </row>
    <row r="10" spans="1:15" s="6" customFormat="1" ht="24.75" customHeight="1">
      <c r="A10" s="51" t="s">
        <v>81</v>
      </c>
      <c r="B10" s="119"/>
      <c r="C10" s="119"/>
      <c r="D10" s="119"/>
      <c r="E10" s="120"/>
      <c r="G10" s="188"/>
      <c r="H10" s="189"/>
      <c r="I10" s="189"/>
      <c r="J10" s="189"/>
      <c r="K10" s="189"/>
      <c r="L10" s="190"/>
      <c r="M10" s="90"/>
      <c r="O10" s="2"/>
    </row>
    <row r="11" spans="1:13" s="6" customFormat="1" ht="15" customHeight="1">
      <c r="A11" s="51" t="s">
        <v>80</v>
      </c>
      <c r="B11" s="119"/>
      <c r="C11" s="119"/>
      <c r="D11" s="119"/>
      <c r="E11" s="120"/>
      <c r="G11" s="188"/>
      <c r="H11" s="189"/>
      <c r="I11" s="189"/>
      <c r="J11" s="189"/>
      <c r="K11" s="189"/>
      <c r="L11" s="190"/>
      <c r="M11" s="90"/>
    </row>
    <row r="12" spans="1:13" s="6" customFormat="1" ht="15" customHeight="1">
      <c r="A12" s="51" t="s">
        <v>83</v>
      </c>
      <c r="B12" s="119"/>
      <c r="C12" s="119"/>
      <c r="D12" s="119"/>
      <c r="E12" s="120"/>
      <c r="G12" s="188"/>
      <c r="H12" s="189"/>
      <c r="I12" s="189"/>
      <c r="J12" s="189"/>
      <c r="K12" s="189"/>
      <c r="L12" s="190"/>
      <c r="M12" s="90"/>
    </row>
    <row r="13" spans="1:13" s="6" customFormat="1" ht="15" customHeight="1">
      <c r="A13" s="51" t="s">
        <v>84</v>
      </c>
      <c r="B13" s="119"/>
      <c r="C13" s="119"/>
      <c r="D13" s="119"/>
      <c r="E13" s="120"/>
      <c r="G13" s="188"/>
      <c r="H13" s="189"/>
      <c r="I13" s="189"/>
      <c r="J13" s="189"/>
      <c r="K13" s="189"/>
      <c r="L13" s="190"/>
      <c r="M13" s="90"/>
    </row>
    <row r="14" spans="1:13" ht="15" customHeight="1" hidden="1">
      <c r="A14" s="222" t="s">
        <v>118</v>
      </c>
      <c r="B14" s="223"/>
      <c r="C14" s="223"/>
      <c r="D14" s="223"/>
      <c r="E14" s="224"/>
      <c r="G14" s="188"/>
      <c r="H14" s="189"/>
      <c r="I14" s="189"/>
      <c r="J14" s="189"/>
      <c r="K14" s="189"/>
      <c r="L14" s="190"/>
      <c r="M14" s="90"/>
    </row>
    <row r="15" spans="1:13" s="6" customFormat="1" ht="24.75" customHeight="1" hidden="1">
      <c r="A15" s="144" t="s">
        <v>117</v>
      </c>
      <c r="B15" s="145"/>
      <c r="C15" s="145"/>
      <c r="D15" s="145"/>
      <c r="E15" s="146"/>
      <c r="G15" s="188"/>
      <c r="H15" s="189"/>
      <c r="I15" s="189"/>
      <c r="J15" s="189"/>
      <c r="K15" s="189"/>
      <c r="L15" s="190"/>
      <c r="M15" s="90"/>
    </row>
    <row r="16" spans="1:13" s="6" customFormat="1" ht="36.75" customHeight="1">
      <c r="A16" s="147" t="s">
        <v>183</v>
      </c>
      <c r="B16" s="119"/>
      <c r="C16" s="119"/>
      <c r="D16" s="119"/>
      <c r="E16" s="119"/>
      <c r="G16" s="188"/>
      <c r="H16" s="189"/>
      <c r="I16" s="189"/>
      <c r="J16" s="189"/>
      <c r="K16" s="189"/>
      <c r="L16" s="190"/>
      <c r="M16" s="90"/>
    </row>
    <row r="17" spans="1:13" ht="15" customHeight="1">
      <c r="A17" s="240" t="s">
        <v>184</v>
      </c>
      <c r="B17" s="241"/>
      <c r="C17" s="241"/>
      <c r="D17" s="241"/>
      <c r="E17" s="242"/>
      <c r="G17" s="188"/>
      <c r="H17" s="189"/>
      <c r="I17" s="189"/>
      <c r="J17" s="189"/>
      <c r="K17" s="189"/>
      <c r="L17" s="190"/>
      <c r="M17" s="90"/>
    </row>
    <row r="18" spans="1:13" s="6" customFormat="1" ht="24.75" customHeight="1" thickBot="1">
      <c r="A18" s="52" t="s">
        <v>185</v>
      </c>
      <c r="B18" s="121"/>
      <c r="C18" s="121"/>
      <c r="D18" s="121"/>
      <c r="E18" s="122"/>
      <c r="G18" s="188"/>
      <c r="H18" s="189"/>
      <c r="I18" s="189"/>
      <c r="J18" s="189"/>
      <c r="K18" s="189"/>
      <c r="L18" s="190"/>
      <c r="M18" s="90"/>
    </row>
    <row r="19" spans="1:13" s="6" customFormat="1" ht="6.75" customHeight="1">
      <c r="A19" s="125"/>
      <c r="B19" s="124"/>
      <c r="C19" s="124"/>
      <c r="D19" s="124"/>
      <c r="E19" s="124"/>
      <c r="G19" s="188"/>
      <c r="H19" s="189"/>
      <c r="I19" s="189"/>
      <c r="J19" s="189"/>
      <c r="K19" s="189"/>
      <c r="L19" s="190"/>
      <c r="M19" s="90"/>
    </row>
    <row r="20" spans="1:13" s="6" customFormat="1" ht="13.5" customHeight="1">
      <c r="A20" s="126" t="s">
        <v>163</v>
      </c>
      <c r="B20" s="127">
        <v>2019</v>
      </c>
      <c r="C20" s="124"/>
      <c r="D20" s="124"/>
      <c r="E20" s="124"/>
      <c r="G20" s="188"/>
      <c r="H20" s="189"/>
      <c r="I20" s="189"/>
      <c r="J20" s="189"/>
      <c r="K20" s="189"/>
      <c r="L20" s="190"/>
      <c r="M20" s="90"/>
    </row>
    <row r="21" spans="1:13" ht="7.5" customHeight="1">
      <c r="A21" s="29"/>
      <c r="D21" s="157"/>
      <c r="E21" s="156"/>
      <c r="G21" s="188"/>
      <c r="H21" s="189"/>
      <c r="I21" s="189"/>
      <c r="J21" s="189"/>
      <c r="K21" s="189"/>
      <c r="L21" s="190"/>
      <c r="M21" s="90"/>
    </row>
    <row r="22" spans="1:13" ht="53.25">
      <c r="A22" s="53" t="s">
        <v>58</v>
      </c>
      <c r="B22" s="53" t="s">
        <v>85</v>
      </c>
      <c r="C22" s="53" t="s">
        <v>59</v>
      </c>
      <c r="D22" s="148" t="s">
        <v>86</v>
      </c>
      <c r="E22" s="152"/>
      <c r="G22" s="188"/>
      <c r="H22" s="189"/>
      <c r="I22" s="189"/>
      <c r="J22" s="189"/>
      <c r="K22" s="189"/>
      <c r="L22" s="190"/>
      <c r="M22" s="90"/>
    </row>
    <row r="23" spans="1:18" ht="24.75" customHeight="1">
      <c r="A23" s="54" t="s">
        <v>60</v>
      </c>
      <c r="B23" s="55">
        <f>SUM(B9:E10)</f>
        <v>0</v>
      </c>
      <c r="C23" s="115"/>
      <c r="D23" s="149">
        <f>MAX(0,IF(SUM(C9:E10)=0,B23-B23*C23*14,IF(SUM(D9:E10)=0,B23-B23*C23*13,IF((E9+E10)=0,B23-B23*C23*12,B23-B23*C23*11))))</f>
        <v>0</v>
      </c>
      <c r="E23" s="153"/>
      <c r="G23" s="188"/>
      <c r="H23" s="189"/>
      <c r="I23" s="189"/>
      <c r="J23" s="189"/>
      <c r="K23" s="189"/>
      <c r="L23" s="190"/>
      <c r="M23" s="90"/>
      <c r="N23" s="90"/>
      <c r="O23" s="90"/>
      <c r="P23" s="90"/>
      <c r="Q23" s="90"/>
      <c r="R23" s="90"/>
    </row>
    <row r="24" spans="1:13" ht="15" customHeight="1">
      <c r="A24" s="54" t="s">
        <v>61</v>
      </c>
      <c r="B24" s="55">
        <f>SUM(B11:E11)</f>
        <v>0</v>
      </c>
      <c r="C24" s="115"/>
      <c r="D24" s="149">
        <f>MAX(0,IF(SUM(C11:E11)=0,B24-B24*C24*14,IF(SUM(D11:E11)=0,B24-B24*C24*13,IF(E11=0,B24-B24*C24*12,B24-B24*C24*11))))</f>
        <v>0</v>
      </c>
      <c r="E24" s="153"/>
      <c r="G24" s="188"/>
      <c r="H24" s="189"/>
      <c r="I24" s="189"/>
      <c r="J24" s="189"/>
      <c r="K24" s="189"/>
      <c r="L24" s="190"/>
      <c r="M24" s="90"/>
    </row>
    <row r="25" spans="1:13" ht="15" customHeight="1">
      <c r="A25" s="54" t="s">
        <v>62</v>
      </c>
      <c r="B25" s="55">
        <f>SUM(B12:E12)</f>
        <v>0</v>
      </c>
      <c r="C25" s="115"/>
      <c r="D25" s="149">
        <f>MAX(0,IF(SUM(C12:E12)=0,B25-B25*C25*14,IF(SUM(D12:E12)=0,B25-B25*C25*13,IF(E12=0,B25-B25*C25*12,B25-B25*C25*11))))</f>
        <v>0</v>
      </c>
      <c r="E25" s="153"/>
      <c r="G25" s="191"/>
      <c r="H25" s="192"/>
      <c r="I25" s="192"/>
      <c r="J25" s="192"/>
      <c r="K25" s="192"/>
      <c r="L25" s="193"/>
      <c r="M25" s="90"/>
    </row>
    <row r="26" spans="1:13" ht="15" customHeight="1">
      <c r="A26" s="54" t="s">
        <v>63</v>
      </c>
      <c r="B26" s="55">
        <f>SUM(B13:E13)</f>
        <v>0</v>
      </c>
      <c r="C26" s="115"/>
      <c r="D26" s="149">
        <f>MAX(0,IF(SUM(C13:E13)=0,B26-B26*C26*14,IF(SUM(D13:E13)=0,B26-B26*C26*13,IF(E13=0,B26-B26*C26*12,B26-B26*C26*11))))</f>
        <v>0</v>
      </c>
      <c r="E26" s="153"/>
      <c r="G26" s="185" t="s">
        <v>203</v>
      </c>
      <c r="H26" s="186"/>
      <c r="I26" s="186"/>
      <c r="J26" s="186"/>
      <c r="K26" s="186"/>
      <c r="L26" s="187"/>
      <c r="M26" s="90"/>
    </row>
    <row r="27" spans="1:13" ht="15" customHeight="1" hidden="1">
      <c r="A27" s="54" t="s">
        <v>64</v>
      </c>
      <c r="B27" s="55">
        <f>SUM(B15:E15)</f>
        <v>0</v>
      </c>
      <c r="C27" s="115"/>
      <c r="D27" s="149">
        <f>MAX(0,IF(SUM(C15:E15)=0,B27-B27*C27*14,IF(SUM(D15:E15)=0,B27-B27*C27*13,IF(E15=0,B27-B27*C27*12,B27-B27*C27*11))))</f>
        <v>0</v>
      </c>
      <c r="E27" s="153"/>
      <c r="G27" s="188"/>
      <c r="H27" s="189"/>
      <c r="I27" s="189"/>
      <c r="J27" s="189"/>
      <c r="K27" s="189"/>
      <c r="L27" s="190"/>
      <c r="M27" s="90"/>
    </row>
    <row r="28" spans="1:13" ht="24.75" customHeight="1">
      <c r="A28" s="54" t="s">
        <v>192</v>
      </c>
      <c r="B28" s="55">
        <f>SUM(B18:E18)</f>
        <v>0</v>
      </c>
      <c r="C28" s="123"/>
      <c r="D28" s="150"/>
      <c r="E28" s="154"/>
      <c r="G28" s="188"/>
      <c r="H28" s="189"/>
      <c r="I28" s="189"/>
      <c r="J28" s="189"/>
      <c r="K28" s="189"/>
      <c r="L28" s="190"/>
      <c r="M28" s="90"/>
    </row>
    <row r="29" spans="1:12" ht="15" customHeight="1">
      <c r="A29" s="54" t="s">
        <v>65</v>
      </c>
      <c r="B29" s="56">
        <f>SUM(B23:B28)</f>
        <v>0</v>
      </c>
      <c r="C29" s="118"/>
      <c r="D29" s="151">
        <f>SUM(D23:D28)</f>
        <v>0</v>
      </c>
      <c r="E29" s="155"/>
      <c r="G29" s="188"/>
      <c r="H29" s="189"/>
      <c r="I29" s="189"/>
      <c r="J29" s="189"/>
      <c r="K29" s="189"/>
      <c r="L29" s="190"/>
    </row>
    <row r="30" spans="1:12" ht="15.75">
      <c r="A30" s="30"/>
      <c r="B30" s="31"/>
      <c r="C30" s="32"/>
      <c r="D30" s="31"/>
      <c r="E30" s="156"/>
      <c r="G30" s="188"/>
      <c r="H30" s="189"/>
      <c r="I30" s="189"/>
      <c r="J30" s="189"/>
      <c r="K30" s="189"/>
      <c r="L30" s="190"/>
    </row>
    <row r="31" spans="1:12" s="7" customFormat="1" ht="17.25" customHeight="1">
      <c r="A31" s="239" t="s">
        <v>186</v>
      </c>
      <c r="B31" s="239"/>
      <c r="C31" s="239"/>
      <c r="D31" s="239"/>
      <c r="E31" s="239"/>
      <c r="G31" s="188"/>
      <c r="H31" s="189"/>
      <c r="I31" s="189"/>
      <c r="J31" s="189"/>
      <c r="K31" s="189"/>
      <c r="L31" s="190"/>
    </row>
    <row r="32" spans="1:12" ht="237.75" customHeight="1">
      <c r="A32" s="225"/>
      <c r="B32" s="226"/>
      <c r="C32" s="226"/>
      <c r="D32" s="226"/>
      <c r="E32" s="227"/>
      <c r="G32" s="188"/>
      <c r="H32" s="189"/>
      <c r="I32" s="189"/>
      <c r="J32" s="189"/>
      <c r="K32" s="189"/>
      <c r="L32" s="190"/>
    </row>
    <row r="33" spans="1:12" ht="15.75">
      <c r="A33" s="228"/>
      <c r="B33" s="229"/>
      <c r="C33" s="229"/>
      <c r="D33" s="229"/>
      <c r="E33" s="230"/>
      <c r="G33" s="188"/>
      <c r="H33" s="189"/>
      <c r="I33" s="189"/>
      <c r="J33" s="189"/>
      <c r="K33" s="189"/>
      <c r="L33" s="190"/>
    </row>
    <row r="34" spans="1:12" ht="15.75">
      <c r="A34" s="228"/>
      <c r="B34" s="229"/>
      <c r="C34" s="229"/>
      <c r="D34" s="229"/>
      <c r="E34" s="230"/>
      <c r="G34" s="188"/>
      <c r="H34" s="189"/>
      <c r="I34" s="189"/>
      <c r="J34" s="189"/>
      <c r="K34" s="189"/>
      <c r="L34" s="190"/>
    </row>
    <row r="35" spans="1:12" ht="15.75">
      <c r="A35" s="228"/>
      <c r="B35" s="229"/>
      <c r="C35" s="229"/>
      <c r="D35" s="229"/>
      <c r="E35" s="230"/>
      <c r="G35" s="188"/>
      <c r="H35" s="189"/>
      <c r="I35" s="189"/>
      <c r="J35" s="189"/>
      <c r="K35" s="189"/>
      <c r="L35" s="190"/>
    </row>
    <row r="36" spans="1:12" ht="15.75">
      <c r="A36" s="228"/>
      <c r="B36" s="229"/>
      <c r="C36" s="229"/>
      <c r="D36" s="229"/>
      <c r="E36" s="230"/>
      <c r="G36" s="188"/>
      <c r="H36" s="189"/>
      <c r="I36" s="189"/>
      <c r="J36" s="189"/>
      <c r="K36" s="189"/>
      <c r="L36" s="190"/>
    </row>
    <row r="37" spans="1:12" ht="15.75">
      <c r="A37" s="228"/>
      <c r="B37" s="229"/>
      <c r="C37" s="229"/>
      <c r="D37" s="229"/>
      <c r="E37" s="230"/>
      <c r="G37" s="188"/>
      <c r="H37" s="189"/>
      <c r="I37" s="189"/>
      <c r="J37" s="189"/>
      <c r="K37" s="189"/>
      <c r="L37" s="190"/>
    </row>
    <row r="38" spans="1:12" ht="15.75">
      <c r="A38" s="228"/>
      <c r="B38" s="229"/>
      <c r="C38" s="229"/>
      <c r="D38" s="229"/>
      <c r="E38" s="230"/>
      <c r="G38" s="191"/>
      <c r="H38" s="192"/>
      <c r="I38" s="192"/>
      <c r="J38" s="192"/>
      <c r="K38" s="192"/>
      <c r="L38" s="193"/>
    </row>
    <row r="39" spans="1:5" ht="15.75">
      <c r="A39" s="228"/>
      <c r="B39" s="229"/>
      <c r="C39" s="229"/>
      <c r="D39" s="229"/>
      <c r="E39" s="230"/>
    </row>
    <row r="40" spans="1:5" ht="15.75">
      <c r="A40" s="228"/>
      <c r="B40" s="229"/>
      <c r="C40" s="229"/>
      <c r="D40" s="229"/>
      <c r="E40" s="230"/>
    </row>
    <row r="41" spans="1:5" ht="15.75">
      <c r="A41" s="228"/>
      <c r="B41" s="229"/>
      <c r="C41" s="229"/>
      <c r="D41" s="229"/>
      <c r="E41" s="230"/>
    </row>
    <row r="42" spans="1:5" ht="15.75">
      <c r="A42" s="228"/>
      <c r="B42" s="229"/>
      <c r="C42" s="229"/>
      <c r="D42" s="229"/>
      <c r="E42" s="230"/>
    </row>
    <row r="43" spans="1:5" ht="15.75">
      <c r="A43" s="228"/>
      <c r="B43" s="229"/>
      <c r="C43" s="229"/>
      <c r="D43" s="229"/>
      <c r="E43" s="230"/>
    </row>
    <row r="44" spans="1:5" ht="15.75">
      <c r="A44" s="228"/>
      <c r="B44" s="229"/>
      <c r="C44" s="229"/>
      <c r="D44" s="229"/>
      <c r="E44" s="230"/>
    </row>
    <row r="45" spans="1:5" ht="15.75">
      <c r="A45" s="228"/>
      <c r="B45" s="229"/>
      <c r="C45" s="229"/>
      <c r="D45" s="229"/>
      <c r="E45" s="230"/>
    </row>
    <row r="46" spans="1:5" ht="15.75">
      <c r="A46" s="228"/>
      <c r="B46" s="229"/>
      <c r="C46" s="229"/>
      <c r="D46" s="229"/>
      <c r="E46" s="230"/>
    </row>
    <row r="47" spans="1:5" ht="15.75">
      <c r="A47" s="231"/>
      <c r="B47" s="232"/>
      <c r="C47" s="232"/>
      <c r="D47" s="232"/>
      <c r="E47" s="233"/>
    </row>
    <row r="53" ht="15.75">
      <c r="W53" s="2" t="b">
        <f>IF(SUM(D40:R40)&gt;SUM(D50:R50),'III_investments-residual value'!D29)</f>
        <v>0</v>
      </c>
    </row>
  </sheetData>
  <sheetProtection password="9241" sheet="1"/>
  <mergeCells count="12">
    <mergeCell ref="A1:D1"/>
    <mergeCell ref="D3:E3"/>
    <mergeCell ref="A8:E8"/>
    <mergeCell ref="A31:E31"/>
    <mergeCell ref="A17:E17"/>
    <mergeCell ref="G3:L25"/>
    <mergeCell ref="B6:E6"/>
    <mergeCell ref="A14:E14"/>
    <mergeCell ref="G26:L38"/>
    <mergeCell ref="A32:E47"/>
    <mergeCell ref="A4:E4"/>
    <mergeCell ref="A6:A7"/>
  </mergeCells>
  <conditionalFormatting sqref="C9:C13">
    <cfRule type="expression" priority="28" dxfId="87" stopIfTrue="1">
      <formula>$B$20&lt;$B$7</formula>
    </cfRule>
    <cfRule type="expression" priority="30" dxfId="107" stopIfTrue="1">
      <formula>$O$9=1</formula>
    </cfRule>
  </conditionalFormatting>
  <conditionalFormatting sqref="C15:C16">
    <cfRule type="expression" priority="26" dxfId="87" stopIfTrue="1">
      <formula>$B$20&lt;$B$7</formula>
    </cfRule>
    <cfRule type="expression" priority="27" dxfId="107" stopIfTrue="1">
      <formula>$O$9=1</formula>
    </cfRule>
  </conditionalFormatting>
  <conditionalFormatting sqref="C18">
    <cfRule type="expression" priority="24" dxfId="87" stopIfTrue="1">
      <formula>$B$20&lt;$B$7</formula>
    </cfRule>
    <cfRule type="expression" priority="25" dxfId="107" stopIfTrue="1">
      <formula>$O$9=1</formula>
    </cfRule>
  </conditionalFormatting>
  <conditionalFormatting sqref="B9:B13">
    <cfRule type="expression" priority="23" dxfId="107" stopIfTrue="1">
      <formula>$B$20&lt;$B$7</formula>
    </cfRule>
  </conditionalFormatting>
  <conditionalFormatting sqref="B15:B16">
    <cfRule type="expression" priority="22" dxfId="107" stopIfTrue="1">
      <formula>$B$20&lt;$B$7</formula>
    </cfRule>
  </conditionalFormatting>
  <conditionalFormatting sqref="B18">
    <cfRule type="expression" priority="21" dxfId="107" stopIfTrue="1">
      <formula>$B$20&lt;$B$7</formula>
    </cfRule>
  </conditionalFormatting>
  <conditionalFormatting sqref="D9:D13">
    <cfRule type="expression" priority="20" dxfId="107" stopIfTrue="1">
      <formula>$B$20&lt;$B$7</formula>
    </cfRule>
  </conditionalFormatting>
  <conditionalFormatting sqref="D15:D16">
    <cfRule type="expression" priority="19" dxfId="107" stopIfTrue="1">
      <formula>$B$20&lt;$B$7</formula>
    </cfRule>
  </conditionalFormatting>
  <conditionalFormatting sqref="D18">
    <cfRule type="expression" priority="18" dxfId="107" stopIfTrue="1">
      <formula>$B$20&lt;$B$7</formula>
    </cfRule>
  </conditionalFormatting>
  <conditionalFormatting sqref="D9:D13">
    <cfRule type="expression" priority="17" dxfId="107" stopIfTrue="1">
      <formula>$B$20&lt;$D$7</formula>
    </cfRule>
  </conditionalFormatting>
  <conditionalFormatting sqref="D15:D16">
    <cfRule type="expression" priority="16" dxfId="107" stopIfTrue="1">
      <formula>$B$20&lt;$B$7</formula>
    </cfRule>
  </conditionalFormatting>
  <conditionalFormatting sqref="D15:D16">
    <cfRule type="expression" priority="15" dxfId="107" stopIfTrue="1">
      <formula>$B$20&lt;$D$7</formula>
    </cfRule>
  </conditionalFormatting>
  <conditionalFormatting sqref="D18">
    <cfRule type="expression" priority="14" dxfId="107" stopIfTrue="1">
      <formula>$B$20&lt;$B$7</formula>
    </cfRule>
  </conditionalFormatting>
  <conditionalFormatting sqref="D18">
    <cfRule type="expression" priority="13" dxfId="107" stopIfTrue="1">
      <formula>$B$20&lt;$D$7</formula>
    </cfRule>
  </conditionalFormatting>
  <conditionalFormatting sqref="E9:E13">
    <cfRule type="expression" priority="3" dxfId="107" stopIfTrue="1">
      <formula>$B$20&lt;$E$7</formula>
    </cfRule>
  </conditionalFormatting>
  <conditionalFormatting sqref="E15:E16">
    <cfRule type="expression" priority="2" dxfId="107" stopIfTrue="1">
      <formula>$B$20&lt;$E$7</formula>
    </cfRule>
  </conditionalFormatting>
  <conditionalFormatting sqref="E18">
    <cfRule type="expression" priority="1" dxfId="107" stopIfTrue="1">
      <formula>$B$20&lt;$E$7</formula>
    </cfRule>
  </conditionalFormatting>
  <dataValidations count="1">
    <dataValidation type="list" allowBlank="1" showInputMessage="1" showErrorMessage="1" sqref="B20 B7">
      <formula1>"2017, 2018, 2019, 2020, 2021, 2022"</formula1>
    </dataValidation>
  </dataValidations>
  <printOptions horizontalCentered="1"/>
  <pageMargins left="0.25" right="0.25" top="0.75" bottom="0.75" header="0.3" footer="0.3"/>
  <pageSetup fitToHeight="1" fitToWidth="1" horizontalDpi="600" verticalDpi="600" orientation="portrait" paperSize="9" scale="76" r:id="rId1"/>
  <headerFooter>
    <oddFooter>&amp;C&amp;A</oddFooter>
  </headerFooter>
</worksheet>
</file>

<file path=xl/worksheets/sheet4.xml><?xml version="1.0" encoding="utf-8"?>
<worksheet xmlns="http://schemas.openxmlformats.org/spreadsheetml/2006/main" xmlns:r="http://schemas.openxmlformats.org/officeDocument/2006/relationships">
  <dimension ref="A1:AD95"/>
  <sheetViews>
    <sheetView showGridLines="0" view="pageBreakPreview" zoomScale="115" zoomScaleSheetLayoutView="115" workbookViewId="0" topLeftCell="A1">
      <selection activeCell="A3" sqref="A3:R3"/>
    </sheetView>
  </sheetViews>
  <sheetFormatPr defaultColWidth="9.140625" defaultRowHeight="15"/>
  <cols>
    <col min="1" max="1" width="4.8515625" style="33" customWidth="1"/>
    <col min="2" max="2" width="2.00390625" style="33" customWidth="1"/>
    <col min="3" max="3" width="31.00390625" style="33" customWidth="1"/>
    <col min="4" max="18" width="9.7109375" style="33" customWidth="1"/>
    <col min="19" max="19" width="2.57421875" style="1" customWidth="1"/>
    <col min="20" max="26" width="9.140625" style="1" customWidth="1"/>
    <col min="27" max="30" width="0" style="1" hidden="1" customWidth="1"/>
    <col min="31" max="16384" width="9.140625" style="1" customWidth="1"/>
  </cols>
  <sheetData>
    <row r="1" spans="2:18" ht="15" customHeight="1">
      <c r="B1" s="260" t="str">
        <f>IF('I_Front page'!A39=0,,'I_Front page'!A39)</f>
        <v>Type title of the institution in original language here</v>
      </c>
      <c r="C1" s="260"/>
      <c r="D1" s="260"/>
      <c r="E1" s="260"/>
      <c r="F1" s="260"/>
      <c r="G1" s="260"/>
      <c r="H1" s="117">
        <f>IF('I_Front page'!E29=0,,'I_Front page'!E29)</f>
        <v>0</v>
      </c>
      <c r="P1" s="297" t="s">
        <v>195</v>
      </c>
      <c r="Q1" s="297"/>
      <c r="R1" s="297"/>
    </row>
    <row r="3" spans="1:18" ht="14.25">
      <c r="A3" s="277"/>
      <c r="B3" s="277"/>
      <c r="C3" s="277"/>
      <c r="D3" s="277"/>
      <c r="E3" s="277"/>
      <c r="F3" s="277"/>
      <c r="G3" s="277"/>
      <c r="H3" s="277"/>
      <c r="I3" s="277"/>
      <c r="J3" s="277"/>
      <c r="K3" s="277"/>
      <c r="L3" s="277"/>
      <c r="M3" s="277"/>
      <c r="N3" s="277"/>
      <c r="O3" s="277"/>
      <c r="P3" s="277"/>
      <c r="Q3" s="277"/>
      <c r="R3" s="277"/>
    </row>
    <row r="4" spans="1:18" ht="14.25">
      <c r="A4" s="280" t="s">
        <v>66</v>
      </c>
      <c r="B4" s="280"/>
      <c r="C4" s="280"/>
      <c r="D4" s="280"/>
      <c r="E4" s="280"/>
      <c r="F4" s="280"/>
      <c r="G4" s="280"/>
      <c r="H4" s="280"/>
      <c r="I4" s="280"/>
      <c r="J4" s="280"/>
      <c r="K4" s="280"/>
      <c r="L4" s="280"/>
      <c r="M4" s="280"/>
      <c r="N4" s="280"/>
      <c r="O4" s="280"/>
      <c r="P4" s="280"/>
      <c r="Q4" s="280"/>
      <c r="R4" s="280"/>
    </row>
    <row r="5" spans="1:2" ht="10.5" customHeight="1">
      <c r="A5" s="34"/>
      <c r="B5" s="34"/>
    </row>
    <row r="6" spans="1:30" ht="10.5" customHeight="1">
      <c r="A6" s="283" t="s">
        <v>67</v>
      </c>
      <c r="B6" s="285" t="s">
        <v>147</v>
      </c>
      <c r="C6" s="286"/>
      <c r="D6" s="281" t="s">
        <v>57</v>
      </c>
      <c r="E6" s="282"/>
      <c r="F6" s="282"/>
      <c r="G6" s="282"/>
      <c r="H6" s="282"/>
      <c r="I6" s="282"/>
      <c r="J6" s="282"/>
      <c r="K6" s="282"/>
      <c r="L6" s="282"/>
      <c r="M6" s="282"/>
      <c r="N6" s="282"/>
      <c r="O6" s="282"/>
      <c r="P6" s="282"/>
      <c r="Q6" s="282"/>
      <c r="R6" s="282"/>
      <c r="AA6" s="3">
        <v>1</v>
      </c>
      <c r="AB6" s="1">
        <v>2</v>
      </c>
      <c r="AC6" s="1">
        <v>3</v>
      </c>
      <c r="AD6" s="1">
        <v>4</v>
      </c>
    </row>
    <row r="7" spans="1:27" s="64" customFormat="1" ht="12.75">
      <c r="A7" s="284"/>
      <c r="B7" s="287"/>
      <c r="C7" s="288"/>
      <c r="D7" s="116">
        <f>'III_investments-residual value'!B7</f>
        <v>2017</v>
      </c>
      <c r="E7" s="116">
        <f>D7+1</f>
        <v>2018</v>
      </c>
      <c r="F7" s="116">
        <f aca="true" t="shared" si="0" ref="F7:M7">E7+1</f>
        <v>2019</v>
      </c>
      <c r="G7" s="116">
        <f t="shared" si="0"/>
        <v>2020</v>
      </c>
      <c r="H7" s="116">
        <f t="shared" si="0"/>
        <v>2021</v>
      </c>
      <c r="I7" s="116">
        <f t="shared" si="0"/>
        <v>2022</v>
      </c>
      <c r="J7" s="116">
        <f t="shared" si="0"/>
        <v>2023</v>
      </c>
      <c r="K7" s="116">
        <f t="shared" si="0"/>
        <v>2024</v>
      </c>
      <c r="L7" s="116">
        <f t="shared" si="0"/>
        <v>2025</v>
      </c>
      <c r="M7" s="116">
        <f t="shared" si="0"/>
        <v>2026</v>
      </c>
      <c r="N7" s="116">
        <f>M7+1</f>
        <v>2027</v>
      </c>
      <c r="O7" s="116">
        <f>N7+1</f>
        <v>2028</v>
      </c>
      <c r="P7" s="116">
        <f>O7+1</f>
        <v>2029</v>
      </c>
      <c r="Q7" s="116">
        <f>P7+1</f>
        <v>2030</v>
      </c>
      <c r="R7" s="116">
        <f>Q7+1</f>
        <v>2031</v>
      </c>
      <c r="AA7" s="3">
        <f>'III_investments-residual value'!B7</f>
        <v>2017</v>
      </c>
    </row>
    <row r="8" spans="1:27" s="9" customFormat="1" ht="14.25" customHeight="1">
      <c r="A8" s="130" t="s">
        <v>165</v>
      </c>
      <c r="B8" s="289" t="s">
        <v>166</v>
      </c>
      <c r="C8" s="290"/>
      <c r="D8" s="131">
        <v>1</v>
      </c>
      <c r="E8" s="131">
        <v>2</v>
      </c>
      <c r="F8" s="131">
        <v>3</v>
      </c>
      <c r="G8" s="131">
        <v>4</v>
      </c>
      <c r="H8" s="131">
        <v>5</v>
      </c>
      <c r="I8" s="131">
        <v>6</v>
      </c>
      <c r="J8" s="131">
        <v>7</v>
      </c>
      <c r="K8" s="131">
        <v>8</v>
      </c>
      <c r="L8" s="131">
        <v>9</v>
      </c>
      <c r="M8" s="131">
        <v>10</v>
      </c>
      <c r="N8" s="131">
        <v>11</v>
      </c>
      <c r="O8" s="131">
        <v>12</v>
      </c>
      <c r="P8" s="131">
        <v>13</v>
      </c>
      <c r="Q8" s="131">
        <v>14</v>
      </c>
      <c r="R8" s="131">
        <v>15</v>
      </c>
      <c r="T8" s="185" t="s">
        <v>201</v>
      </c>
      <c r="U8" s="186"/>
      <c r="V8" s="186"/>
      <c r="W8" s="186"/>
      <c r="X8" s="186"/>
      <c r="Y8" s="187"/>
      <c r="AA8" s="3">
        <f>'III_investments-residual value'!B20</f>
        <v>2019</v>
      </c>
    </row>
    <row r="9" spans="1:27" ht="19.5" customHeight="1">
      <c r="A9" s="85" t="s">
        <v>3</v>
      </c>
      <c r="B9" s="278" t="str">
        <f>'II_revenue and costs'!A8</f>
        <v>Revenue of culture institutions</v>
      </c>
      <c r="C9" s="279"/>
      <c r="D9" s="83"/>
      <c r="E9" s="83"/>
      <c r="F9" s="83"/>
      <c r="G9" s="83"/>
      <c r="H9" s="83"/>
      <c r="I9" s="83"/>
      <c r="J9" s="83"/>
      <c r="K9" s="83"/>
      <c r="L9" s="83"/>
      <c r="M9" s="83"/>
      <c r="N9" s="83"/>
      <c r="O9" s="83"/>
      <c r="P9" s="83"/>
      <c r="Q9" s="83"/>
      <c r="R9" s="83"/>
      <c r="T9" s="188"/>
      <c r="U9" s="189"/>
      <c r="V9" s="189"/>
      <c r="W9" s="189"/>
      <c r="X9" s="189"/>
      <c r="Y9" s="190"/>
      <c r="AA9" s="1">
        <f>AA8-AA7</f>
        <v>2</v>
      </c>
    </row>
    <row r="10" spans="1:25" ht="21">
      <c r="A10" s="45"/>
      <c r="B10" s="44" t="s">
        <v>2</v>
      </c>
      <c r="C10" s="46" t="str">
        <f>'II_revenue and costs'!A9</f>
        <v>Revenue from lease of premises, equipment</v>
      </c>
      <c r="D10" s="132"/>
      <c r="E10" s="132">
        <f>IF('III_investments-residual value'!$B$20='III_investments-residual value'!$B$7,'IV_cash flow'!H10,0)</f>
        <v>0</v>
      </c>
      <c r="F10" s="132">
        <f>IF($AA$9&lt;2,H10,0)</f>
        <v>0</v>
      </c>
      <c r="G10" s="132">
        <f>IF($AA$9&lt;3,H10,0)</f>
        <v>0</v>
      </c>
      <c r="H10" s="133">
        <f>('II_revenue and costs'!D12+'II_revenue and costs'!D15)-('II_revenue and costs'!C12+'II_revenue and costs'!C15)</f>
        <v>0</v>
      </c>
      <c r="I10" s="133">
        <f aca="true" t="shared" si="1" ref="I10:R10">H10</f>
        <v>0</v>
      </c>
      <c r="J10" s="133">
        <f t="shared" si="1"/>
        <v>0</v>
      </c>
      <c r="K10" s="133">
        <f t="shared" si="1"/>
        <v>0</v>
      </c>
      <c r="L10" s="133">
        <f t="shared" si="1"/>
        <v>0</v>
      </c>
      <c r="M10" s="133">
        <f t="shared" si="1"/>
        <v>0</v>
      </c>
      <c r="N10" s="133">
        <f t="shared" si="1"/>
        <v>0</v>
      </c>
      <c r="O10" s="133">
        <f t="shared" si="1"/>
        <v>0</v>
      </c>
      <c r="P10" s="133">
        <f t="shared" si="1"/>
        <v>0</v>
      </c>
      <c r="Q10" s="133">
        <f t="shared" si="1"/>
        <v>0</v>
      </c>
      <c r="R10" s="133">
        <f t="shared" si="1"/>
        <v>0</v>
      </c>
      <c r="S10" s="3"/>
      <c r="T10" s="188"/>
      <c r="U10" s="189"/>
      <c r="V10" s="189"/>
      <c r="W10" s="189"/>
      <c r="X10" s="189"/>
      <c r="Y10" s="190"/>
    </row>
    <row r="11" spans="1:25" ht="12.75">
      <c r="A11" s="47"/>
      <c r="B11" s="44" t="s">
        <v>2</v>
      </c>
      <c r="C11" s="46" t="str">
        <f>'II_revenue and costs'!A16</f>
        <v>Revenue from entrance fees</v>
      </c>
      <c r="D11" s="132"/>
      <c r="E11" s="132">
        <f>IF('III_investments-residual value'!$B$20='III_investments-residual value'!$B$7,'IV_cash flow'!H11,0)</f>
        <v>0</v>
      </c>
      <c r="F11" s="132">
        <f>IF($AA$9&lt;2,H11,0)</f>
        <v>0</v>
      </c>
      <c r="G11" s="132">
        <f>IF($AA$9&lt;3,H11,0)</f>
        <v>0</v>
      </c>
      <c r="H11" s="133">
        <f>'II_revenue and costs'!D19-'II_revenue and costs'!C19</f>
        <v>0</v>
      </c>
      <c r="I11" s="133">
        <f aca="true" t="shared" si="2" ref="I11:R11">H11</f>
        <v>0</v>
      </c>
      <c r="J11" s="133">
        <f t="shared" si="2"/>
        <v>0</v>
      </c>
      <c r="K11" s="133">
        <f t="shared" si="2"/>
        <v>0</v>
      </c>
      <c r="L11" s="133">
        <f t="shared" si="2"/>
        <v>0</v>
      </c>
      <c r="M11" s="133">
        <f t="shared" si="2"/>
        <v>0</v>
      </c>
      <c r="N11" s="133">
        <f t="shared" si="2"/>
        <v>0</v>
      </c>
      <c r="O11" s="133">
        <f t="shared" si="2"/>
        <v>0</v>
      </c>
      <c r="P11" s="133">
        <f t="shared" si="2"/>
        <v>0</v>
      </c>
      <c r="Q11" s="133">
        <f t="shared" si="2"/>
        <v>0</v>
      </c>
      <c r="R11" s="133">
        <f t="shared" si="2"/>
        <v>0</v>
      </c>
      <c r="S11" s="3"/>
      <c r="T11" s="188"/>
      <c r="U11" s="189"/>
      <c r="V11" s="189"/>
      <c r="W11" s="189"/>
      <c r="X11" s="189"/>
      <c r="Y11" s="190"/>
    </row>
    <row r="12" spans="1:25" ht="12.75">
      <c r="A12" s="47"/>
      <c r="B12" s="44" t="s">
        <v>2</v>
      </c>
      <c r="C12" s="46" t="str">
        <f>'II_revenue and costs'!A20</f>
        <v>Revenue from event management</v>
      </c>
      <c r="D12" s="132"/>
      <c r="E12" s="132">
        <f>IF('III_investments-residual value'!$B$20='III_investments-residual value'!$B$7,'IV_cash flow'!H12,0)</f>
        <v>0</v>
      </c>
      <c r="F12" s="132">
        <f>IF($AA$9&lt;2,H12,0)</f>
        <v>0</v>
      </c>
      <c r="G12" s="132">
        <f>IF($AA$9&lt;3,H12,0)</f>
        <v>0</v>
      </c>
      <c r="H12" s="133">
        <f>'II_revenue and costs'!D23-'II_revenue and costs'!C23</f>
        <v>0</v>
      </c>
      <c r="I12" s="133">
        <f aca="true" t="shared" si="3" ref="I12:R12">H12</f>
        <v>0</v>
      </c>
      <c r="J12" s="133">
        <f t="shared" si="3"/>
        <v>0</v>
      </c>
      <c r="K12" s="133">
        <f t="shared" si="3"/>
        <v>0</v>
      </c>
      <c r="L12" s="133">
        <f t="shared" si="3"/>
        <v>0</v>
      </c>
      <c r="M12" s="133">
        <f t="shared" si="3"/>
        <v>0</v>
      </c>
      <c r="N12" s="133">
        <f t="shared" si="3"/>
        <v>0</v>
      </c>
      <c r="O12" s="133">
        <f t="shared" si="3"/>
        <v>0</v>
      </c>
      <c r="P12" s="133">
        <f t="shared" si="3"/>
        <v>0</v>
      </c>
      <c r="Q12" s="133">
        <f t="shared" si="3"/>
        <v>0</v>
      </c>
      <c r="R12" s="133">
        <f t="shared" si="3"/>
        <v>0</v>
      </c>
      <c r="S12" s="3"/>
      <c r="T12" s="188"/>
      <c r="U12" s="189"/>
      <c r="V12" s="189"/>
      <c r="W12" s="189"/>
      <c r="X12" s="189"/>
      <c r="Y12" s="190"/>
    </row>
    <row r="13" spans="1:25" ht="21.75" customHeight="1">
      <c r="A13" s="47"/>
      <c r="B13" s="44"/>
      <c r="C13" s="46" t="str">
        <f>'II_revenue and costs'!A24</f>
        <v>Revenue from services provided by libraries</v>
      </c>
      <c r="D13" s="132"/>
      <c r="E13" s="132">
        <f>IF('III_investments-residual value'!$B$20='III_investments-residual value'!$B$7,'IV_cash flow'!H13,0)</f>
        <v>0</v>
      </c>
      <c r="F13" s="132">
        <f>IF($AA$9&lt;2,H13,0)</f>
        <v>0</v>
      </c>
      <c r="G13" s="132">
        <f>IF($AA$9&lt;3,H13,0)</f>
        <v>0</v>
      </c>
      <c r="H13" s="133">
        <f>'II_revenue and costs'!D27-'II_revenue and costs'!C27</f>
        <v>0</v>
      </c>
      <c r="I13" s="133">
        <f aca="true" t="shared" si="4" ref="I13:R13">H13</f>
        <v>0</v>
      </c>
      <c r="J13" s="133">
        <f t="shared" si="4"/>
        <v>0</v>
      </c>
      <c r="K13" s="133">
        <f t="shared" si="4"/>
        <v>0</v>
      </c>
      <c r="L13" s="133">
        <f t="shared" si="4"/>
        <v>0</v>
      </c>
      <c r="M13" s="133">
        <f t="shared" si="4"/>
        <v>0</v>
      </c>
      <c r="N13" s="133">
        <f t="shared" si="4"/>
        <v>0</v>
      </c>
      <c r="O13" s="133">
        <f t="shared" si="4"/>
        <v>0</v>
      </c>
      <c r="P13" s="133">
        <f t="shared" si="4"/>
        <v>0</v>
      </c>
      <c r="Q13" s="133">
        <f t="shared" si="4"/>
        <v>0</v>
      </c>
      <c r="R13" s="133">
        <f t="shared" si="4"/>
        <v>0</v>
      </c>
      <c r="S13" s="3"/>
      <c r="T13" s="188"/>
      <c r="U13" s="189"/>
      <c r="V13" s="189"/>
      <c r="W13" s="189"/>
      <c r="X13" s="189"/>
      <c r="Y13" s="190"/>
    </row>
    <row r="14" spans="1:25" ht="12.75">
      <c r="A14" s="48"/>
      <c r="B14" s="44" t="s">
        <v>2</v>
      </c>
      <c r="C14" s="46" t="str">
        <f>'II_revenue and costs'!A28</f>
        <v>Other revenue</v>
      </c>
      <c r="D14" s="132"/>
      <c r="E14" s="132">
        <f>IF('III_investments-residual value'!$B$20='III_investments-residual value'!$B$7,'IV_cash flow'!H14,0)</f>
        <v>0</v>
      </c>
      <c r="F14" s="132">
        <f>IF($AA$9&lt;2,H14,0)</f>
        <v>0</v>
      </c>
      <c r="G14" s="132">
        <f>IF($AA$9&lt;3,H14,0)</f>
        <v>0</v>
      </c>
      <c r="H14" s="133">
        <f>'II_revenue and costs'!D32-'II_revenue and costs'!C32</f>
        <v>0</v>
      </c>
      <c r="I14" s="133">
        <f aca="true" t="shared" si="5" ref="I14:R14">H14</f>
        <v>0</v>
      </c>
      <c r="J14" s="133">
        <f t="shared" si="5"/>
        <v>0</v>
      </c>
      <c r="K14" s="133">
        <f t="shared" si="5"/>
        <v>0</v>
      </c>
      <c r="L14" s="133">
        <f t="shared" si="5"/>
        <v>0</v>
      </c>
      <c r="M14" s="133">
        <f t="shared" si="5"/>
        <v>0</v>
      </c>
      <c r="N14" s="133">
        <f t="shared" si="5"/>
        <v>0</v>
      </c>
      <c r="O14" s="133">
        <f t="shared" si="5"/>
        <v>0</v>
      </c>
      <c r="P14" s="133">
        <f t="shared" si="5"/>
        <v>0</v>
      </c>
      <c r="Q14" s="133">
        <f t="shared" si="5"/>
        <v>0</v>
      </c>
      <c r="R14" s="133">
        <f t="shared" si="5"/>
        <v>0</v>
      </c>
      <c r="S14" s="3"/>
      <c r="T14" s="188"/>
      <c r="U14" s="189"/>
      <c r="V14" s="189"/>
      <c r="W14" s="189"/>
      <c r="X14" s="189"/>
      <c r="Y14" s="190"/>
    </row>
    <row r="15" spans="1:25" ht="20.25" customHeight="1">
      <c r="A15" s="84" t="s">
        <v>4</v>
      </c>
      <c r="B15" s="256" t="str">
        <f>'II_revenue and costs'!A35</f>
        <v>Revenue of educational institutions</v>
      </c>
      <c r="C15" s="257"/>
      <c r="D15" s="134"/>
      <c r="E15" s="134"/>
      <c r="F15" s="134"/>
      <c r="G15" s="135"/>
      <c r="H15" s="135"/>
      <c r="I15" s="135"/>
      <c r="J15" s="135"/>
      <c r="K15" s="135"/>
      <c r="L15" s="135"/>
      <c r="M15" s="135"/>
      <c r="N15" s="135"/>
      <c r="O15" s="135"/>
      <c r="P15" s="135"/>
      <c r="Q15" s="135"/>
      <c r="R15" s="135"/>
      <c r="T15" s="188"/>
      <c r="U15" s="189"/>
      <c r="V15" s="189"/>
      <c r="W15" s="189"/>
      <c r="X15" s="189"/>
      <c r="Y15" s="190"/>
    </row>
    <row r="16" spans="1:25" ht="21">
      <c r="A16" s="45"/>
      <c r="B16" s="44" t="s">
        <v>2</v>
      </c>
      <c r="C16" s="46" t="str">
        <f>'II_revenue and costs'!A36</f>
        <v>Revenue from lease of premises, equipment</v>
      </c>
      <c r="D16" s="132"/>
      <c r="E16" s="132">
        <f>IF('III_investments-residual value'!$B$20='III_investments-residual value'!$B$7,'IV_cash flow'!H16,0)</f>
        <v>0</v>
      </c>
      <c r="F16" s="132">
        <f>IF($AA$9&lt;2,H16,0)</f>
        <v>0</v>
      </c>
      <c r="G16" s="132">
        <f>IF($AA$9&lt;3,H16,0)</f>
        <v>0</v>
      </c>
      <c r="H16" s="133">
        <f>('II_revenue and costs'!D39+'II_revenue and costs'!D42)-('II_revenue and costs'!C39+'II_revenue and costs'!C42)</f>
        <v>0</v>
      </c>
      <c r="I16" s="133">
        <f aca="true" t="shared" si="6" ref="I16:R16">H16</f>
        <v>0</v>
      </c>
      <c r="J16" s="133">
        <f t="shared" si="6"/>
        <v>0</v>
      </c>
      <c r="K16" s="133">
        <f t="shared" si="6"/>
        <v>0</v>
      </c>
      <c r="L16" s="133">
        <f t="shared" si="6"/>
        <v>0</v>
      </c>
      <c r="M16" s="133">
        <f t="shared" si="6"/>
        <v>0</v>
      </c>
      <c r="N16" s="133">
        <f t="shared" si="6"/>
        <v>0</v>
      </c>
      <c r="O16" s="133">
        <f t="shared" si="6"/>
        <v>0</v>
      </c>
      <c r="P16" s="133">
        <f t="shared" si="6"/>
        <v>0</v>
      </c>
      <c r="Q16" s="133">
        <f t="shared" si="6"/>
        <v>0</v>
      </c>
      <c r="R16" s="133">
        <f t="shared" si="6"/>
        <v>0</v>
      </c>
      <c r="S16" s="3"/>
      <c r="T16" s="188"/>
      <c r="U16" s="189"/>
      <c r="V16" s="189"/>
      <c r="W16" s="189"/>
      <c r="X16" s="189"/>
      <c r="Y16" s="190"/>
    </row>
    <row r="17" spans="1:25" ht="12.75">
      <c r="A17" s="47"/>
      <c r="B17" s="44" t="s">
        <v>2</v>
      </c>
      <c r="C17" s="46" t="str">
        <f>'II_revenue and costs'!A43</f>
        <v>Revenue from tuition fee</v>
      </c>
      <c r="D17" s="132"/>
      <c r="E17" s="132">
        <f>IF('III_investments-residual value'!$B$20='III_investments-residual value'!$B$7,'IV_cash flow'!H17,0)</f>
        <v>0</v>
      </c>
      <c r="F17" s="132">
        <f>IF($AA$9&lt;2,H17,0)</f>
        <v>0</v>
      </c>
      <c r="G17" s="132">
        <f>IF($AA$9&lt;3,H17,0)</f>
        <v>0</v>
      </c>
      <c r="H17" s="133">
        <f>'II_revenue and costs'!D46-'II_revenue and costs'!C46</f>
        <v>0</v>
      </c>
      <c r="I17" s="133">
        <f aca="true" t="shared" si="7" ref="I17:R17">H17</f>
        <v>0</v>
      </c>
      <c r="J17" s="133">
        <f t="shared" si="7"/>
        <v>0</v>
      </c>
      <c r="K17" s="133">
        <f t="shared" si="7"/>
        <v>0</v>
      </c>
      <c r="L17" s="133">
        <f t="shared" si="7"/>
        <v>0</v>
      </c>
      <c r="M17" s="133">
        <f t="shared" si="7"/>
        <v>0</v>
      </c>
      <c r="N17" s="133">
        <f t="shared" si="7"/>
        <v>0</v>
      </c>
      <c r="O17" s="133">
        <f t="shared" si="7"/>
        <v>0</v>
      </c>
      <c r="P17" s="133">
        <f t="shared" si="7"/>
        <v>0</v>
      </c>
      <c r="Q17" s="133">
        <f t="shared" si="7"/>
        <v>0</v>
      </c>
      <c r="R17" s="133">
        <f t="shared" si="7"/>
        <v>0</v>
      </c>
      <c r="S17" s="3"/>
      <c r="T17" s="188"/>
      <c r="U17" s="189"/>
      <c r="V17" s="189"/>
      <c r="W17" s="189"/>
      <c r="X17" s="189"/>
      <c r="Y17" s="190"/>
    </row>
    <row r="18" spans="1:25" ht="21">
      <c r="A18" s="47"/>
      <c r="B18" s="44" t="s">
        <v>2</v>
      </c>
      <c r="C18" s="46" t="str">
        <f>'II_revenue and costs'!A47</f>
        <v>Revenue from organisation of training courses</v>
      </c>
      <c r="D18" s="132"/>
      <c r="E18" s="132">
        <f>IF('III_investments-residual value'!$B$20='III_investments-residual value'!$B$7,'IV_cash flow'!H18,0)</f>
        <v>0</v>
      </c>
      <c r="F18" s="132">
        <f>IF($AA$9&lt;2,H18,0)</f>
        <v>0</v>
      </c>
      <c r="G18" s="132">
        <f>IF($AA$9&lt;3,H18,0)</f>
        <v>0</v>
      </c>
      <c r="H18" s="133">
        <f>'II_revenue and costs'!D50-'II_revenue and costs'!C50</f>
        <v>0</v>
      </c>
      <c r="I18" s="133">
        <f aca="true" t="shared" si="8" ref="I18:R18">H18</f>
        <v>0</v>
      </c>
      <c r="J18" s="133">
        <f t="shared" si="8"/>
        <v>0</v>
      </c>
      <c r="K18" s="133">
        <f t="shared" si="8"/>
        <v>0</v>
      </c>
      <c r="L18" s="133">
        <f t="shared" si="8"/>
        <v>0</v>
      </c>
      <c r="M18" s="133">
        <f t="shared" si="8"/>
        <v>0</v>
      </c>
      <c r="N18" s="133">
        <f t="shared" si="8"/>
        <v>0</v>
      </c>
      <c r="O18" s="133">
        <f t="shared" si="8"/>
        <v>0</v>
      </c>
      <c r="P18" s="133">
        <f t="shared" si="8"/>
        <v>0</v>
      </c>
      <c r="Q18" s="133">
        <f t="shared" si="8"/>
        <v>0</v>
      </c>
      <c r="R18" s="133">
        <f t="shared" si="8"/>
        <v>0</v>
      </c>
      <c r="S18" s="3"/>
      <c r="T18" s="188"/>
      <c r="U18" s="189"/>
      <c r="V18" s="189"/>
      <c r="W18" s="189"/>
      <c r="X18" s="189"/>
      <c r="Y18" s="190"/>
    </row>
    <row r="19" spans="1:25" ht="23.25" customHeight="1">
      <c r="A19" s="47"/>
      <c r="B19" s="44" t="s">
        <v>2</v>
      </c>
      <c r="C19" s="46" t="str">
        <f>'II_revenue and costs'!A51</f>
        <v>Revenue from services offered by youth/children centres</v>
      </c>
      <c r="D19" s="132"/>
      <c r="E19" s="132">
        <f>IF('III_investments-residual value'!$B$20='III_investments-residual value'!$B$7,'IV_cash flow'!H19,0)</f>
        <v>0</v>
      </c>
      <c r="F19" s="132">
        <f>IF($AA$9&lt;2,H19,0)</f>
        <v>0</v>
      </c>
      <c r="G19" s="132">
        <f>IF($AA$9&lt;3,H19,0)</f>
        <v>0</v>
      </c>
      <c r="H19" s="133">
        <f>'II_revenue and costs'!D54-'II_revenue and costs'!C54</f>
        <v>0</v>
      </c>
      <c r="I19" s="133">
        <f aca="true" t="shared" si="9" ref="I19:R19">H19</f>
        <v>0</v>
      </c>
      <c r="J19" s="133">
        <f t="shared" si="9"/>
        <v>0</v>
      </c>
      <c r="K19" s="133">
        <f t="shared" si="9"/>
        <v>0</v>
      </c>
      <c r="L19" s="133">
        <f t="shared" si="9"/>
        <v>0</v>
      </c>
      <c r="M19" s="133">
        <f t="shared" si="9"/>
        <v>0</v>
      </c>
      <c r="N19" s="133">
        <f t="shared" si="9"/>
        <v>0</v>
      </c>
      <c r="O19" s="133">
        <f t="shared" si="9"/>
        <v>0</v>
      </c>
      <c r="P19" s="133">
        <f t="shared" si="9"/>
        <v>0</v>
      </c>
      <c r="Q19" s="133">
        <f t="shared" si="9"/>
        <v>0</v>
      </c>
      <c r="R19" s="133">
        <f t="shared" si="9"/>
        <v>0</v>
      </c>
      <c r="S19" s="3"/>
      <c r="T19" s="188"/>
      <c r="U19" s="189"/>
      <c r="V19" s="189"/>
      <c r="W19" s="189"/>
      <c r="X19" s="189"/>
      <c r="Y19" s="190"/>
    </row>
    <row r="20" spans="1:25" ht="12.75">
      <c r="A20" s="48"/>
      <c r="B20" s="44" t="s">
        <v>2</v>
      </c>
      <c r="C20" s="46" t="str">
        <f>'II_revenue and costs'!A55</f>
        <v>Other revenue</v>
      </c>
      <c r="D20" s="132"/>
      <c r="E20" s="132">
        <f>IF('III_investments-residual value'!$B$20='III_investments-residual value'!$B$7,'IV_cash flow'!H20,0)</f>
        <v>0</v>
      </c>
      <c r="F20" s="132">
        <f>IF($AA$9&lt;2,H20,0)</f>
        <v>0</v>
      </c>
      <c r="G20" s="132">
        <f>IF($AA$9&lt;3,H20,0)</f>
        <v>0</v>
      </c>
      <c r="H20" s="133">
        <f>'II_revenue and costs'!D59-'II_revenue and costs'!C59</f>
        <v>0</v>
      </c>
      <c r="I20" s="133">
        <f aca="true" t="shared" si="10" ref="I20:R20">H20</f>
        <v>0</v>
      </c>
      <c r="J20" s="133">
        <f t="shared" si="10"/>
        <v>0</v>
      </c>
      <c r="K20" s="133">
        <f t="shared" si="10"/>
        <v>0</v>
      </c>
      <c r="L20" s="133">
        <f t="shared" si="10"/>
        <v>0</v>
      </c>
      <c r="M20" s="133">
        <f t="shared" si="10"/>
        <v>0</v>
      </c>
      <c r="N20" s="133">
        <f t="shared" si="10"/>
        <v>0</v>
      </c>
      <c r="O20" s="133">
        <f t="shared" si="10"/>
        <v>0</v>
      </c>
      <c r="P20" s="133">
        <f t="shared" si="10"/>
        <v>0</v>
      </c>
      <c r="Q20" s="133">
        <f t="shared" si="10"/>
        <v>0</v>
      </c>
      <c r="R20" s="133">
        <f t="shared" si="10"/>
        <v>0</v>
      </c>
      <c r="S20" s="3"/>
      <c r="T20" s="188"/>
      <c r="U20" s="189"/>
      <c r="V20" s="189"/>
      <c r="W20" s="189"/>
      <c r="X20" s="189"/>
      <c r="Y20" s="190"/>
    </row>
    <row r="21" spans="1:25" ht="12" customHeight="1">
      <c r="A21" s="84" t="s">
        <v>5</v>
      </c>
      <c r="B21" s="256" t="str">
        <f>'II_revenue and costs'!A62</f>
        <v>Revenue from sports infrastructure</v>
      </c>
      <c r="C21" s="257"/>
      <c r="D21" s="134"/>
      <c r="E21" s="134"/>
      <c r="F21" s="134"/>
      <c r="G21" s="135"/>
      <c r="H21" s="135"/>
      <c r="I21" s="135"/>
      <c r="J21" s="135"/>
      <c r="K21" s="135"/>
      <c r="L21" s="135"/>
      <c r="M21" s="135"/>
      <c r="N21" s="135"/>
      <c r="O21" s="135"/>
      <c r="P21" s="135"/>
      <c r="Q21" s="135"/>
      <c r="R21" s="135"/>
      <c r="T21" s="188"/>
      <c r="U21" s="189"/>
      <c r="V21" s="189"/>
      <c r="W21" s="189"/>
      <c r="X21" s="189"/>
      <c r="Y21" s="190"/>
    </row>
    <row r="22" spans="1:25" ht="21">
      <c r="A22" s="45"/>
      <c r="B22" s="44" t="s">
        <v>2</v>
      </c>
      <c r="C22" s="46" t="str">
        <f>'II_revenue and costs'!A63</f>
        <v>Revenue from lease of premises, equipment</v>
      </c>
      <c r="D22" s="132"/>
      <c r="E22" s="132">
        <f>IF('III_investments-residual value'!$B$20='III_investments-residual value'!$B$7,'IV_cash flow'!H22,0)</f>
        <v>0</v>
      </c>
      <c r="F22" s="132">
        <f>IF($AA$9&lt;2,H22,0)</f>
        <v>0</v>
      </c>
      <c r="G22" s="132">
        <f>IF($AA$9&lt;3,H22,0)</f>
        <v>0</v>
      </c>
      <c r="H22" s="133">
        <f>('II_revenue and costs'!D66+'II_revenue and costs'!D69)-('II_revenue and costs'!C66+'II_revenue and costs'!C69)</f>
        <v>0</v>
      </c>
      <c r="I22" s="133">
        <f aca="true" t="shared" si="11" ref="I22:R22">H22</f>
        <v>0</v>
      </c>
      <c r="J22" s="133">
        <f t="shared" si="11"/>
        <v>0</v>
      </c>
      <c r="K22" s="133">
        <f t="shared" si="11"/>
        <v>0</v>
      </c>
      <c r="L22" s="133">
        <f t="shared" si="11"/>
        <v>0</v>
      </c>
      <c r="M22" s="133">
        <f t="shared" si="11"/>
        <v>0</v>
      </c>
      <c r="N22" s="133">
        <f t="shared" si="11"/>
        <v>0</v>
      </c>
      <c r="O22" s="133">
        <f t="shared" si="11"/>
        <v>0</v>
      </c>
      <c r="P22" s="133">
        <f t="shared" si="11"/>
        <v>0</v>
      </c>
      <c r="Q22" s="133">
        <f t="shared" si="11"/>
        <v>0</v>
      </c>
      <c r="R22" s="133">
        <f t="shared" si="11"/>
        <v>0</v>
      </c>
      <c r="S22" s="3"/>
      <c r="T22" s="188"/>
      <c r="U22" s="189"/>
      <c r="V22" s="189"/>
      <c r="W22" s="189"/>
      <c r="X22" s="189"/>
      <c r="Y22" s="190"/>
    </row>
    <row r="23" spans="1:25" ht="12.75">
      <c r="A23" s="48"/>
      <c r="B23" s="44" t="s">
        <v>2</v>
      </c>
      <c r="C23" s="46" t="str">
        <f>'II_revenue and costs'!A70</f>
        <v>Other revenue</v>
      </c>
      <c r="D23" s="132"/>
      <c r="E23" s="132">
        <f>IF('III_investments-residual value'!$B$20='III_investments-residual value'!$B$7,'IV_cash flow'!H23,0)</f>
        <v>0</v>
      </c>
      <c r="F23" s="132">
        <f>IF($AA$9&lt;2,H23,0)</f>
        <v>0</v>
      </c>
      <c r="G23" s="132">
        <f>IF($AA$9&lt;3,H23,0)</f>
        <v>0</v>
      </c>
      <c r="H23" s="133">
        <f>'II_revenue and costs'!D74-'II_revenue and costs'!C74</f>
        <v>0</v>
      </c>
      <c r="I23" s="133">
        <f aca="true" t="shared" si="12" ref="I23:R23">H23</f>
        <v>0</v>
      </c>
      <c r="J23" s="133">
        <f t="shared" si="12"/>
        <v>0</v>
      </c>
      <c r="K23" s="133">
        <f t="shared" si="12"/>
        <v>0</v>
      </c>
      <c r="L23" s="133">
        <f t="shared" si="12"/>
        <v>0</v>
      </c>
      <c r="M23" s="133">
        <f t="shared" si="12"/>
        <v>0</v>
      </c>
      <c r="N23" s="133">
        <f t="shared" si="12"/>
        <v>0</v>
      </c>
      <c r="O23" s="133">
        <f t="shared" si="12"/>
        <v>0</v>
      </c>
      <c r="P23" s="133">
        <f t="shared" si="12"/>
        <v>0</v>
      </c>
      <c r="Q23" s="133">
        <f t="shared" si="12"/>
        <v>0</v>
      </c>
      <c r="R23" s="133">
        <f t="shared" si="12"/>
        <v>0</v>
      </c>
      <c r="S23" s="3"/>
      <c r="T23" s="188"/>
      <c r="U23" s="189"/>
      <c r="V23" s="189"/>
      <c r="W23" s="189"/>
      <c r="X23" s="189"/>
      <c r="Y23" s="190"/>
    </row>
    <row r="24" spans="1:25" ht="12" customHeight="1">
      <c r="A24" s="84" t="s">
        <v>6</v>
      </c>
      <c r="B24" s="256" t="str">
        <f>'II_revenue and costs'!A77</f>
        <v>Revenue from health care infrastructure</v>
      </c>
      <c r="C24" s="257"/>
      <c r="D24" s="134"/>
      <c r="E24" s="134"/>
      <c r="F24" s="134"/>
      <c r="G24" s="135"/>
      <c r="H24" s="135"/>
      <c r="I24" s="135"/>
      <c r="J24" s="135"/>
      <c r="K24" s="135"/>
      <c r="L24" s="135"/>
      <c r="M24" s="135"/>
      <c r="N24" s="135"/>
      <c r="O24" s="135"/>
      <c r="P24" s="135"/>
      <c r="Q24" s="135"/>
      <c r="R24" s="135"/>
      <c r="T24" s="188"/>
      <c r="U24" s="189"/>
      <c r="V24" s="189"/>
      <c r="W24" s="189"/>
      <c r="X24" s="189"/>
      <c r="Y24" s="190"/>
    </row>
    <row r="25" spans="1:25" ht="12.75">
      <c r="A25" s="45"/>
      <c r="B25" s="44" t="s">
        <v>2</v>
      </c>
      <c r="C25" s="46" t="str">
        <f>'II_revenue and costs'!A78</f>
        <v>Revenue from patient fees</v>
      </c>
      <c r="D25" s="132"/>
      <c r="E25" s="132">
        <f>IF('III_investments-residual value'!$B$20='III_investments-residual value'!$B$7,'IV_cash flow'!H25,0)</f>
        <v>0</v>
      </c>
      <c r="F25" s="132">
        <f>IF($AA$9&lt;2,H25,0)</f>
        <v>0</v>
      </c>
      <c r="G25" s="132">
        <f>IF($AA$9&lt;3,H25,0)</f>
        <v>0</v>
      </c>
      <c r="H25" s="133">
        <f>'II_revenue and costs'!D81-'II_revenue and costs'!C81</f>
        <v>0</v>
      </c>
      <c r="I25" s="133">
        <f aca="true" t="shared" si="13" ref="I25:R25">H25</f>
        <v>0</v>
      </c>
      <c r="J25" s="133">
        <f t="shared" si="13"/>
        <v>0</v>
      </c>
      <c r="K25" s="133">
        <f t="shared" si="13"/>
        <v>0</v>
      </c>
      <c r="L25" s="133">
        <f t="shared" si="13"/>
        <v>0</v>
      </c>
      <c r="M25" s="133">
        <f t="shared" si="13"/>
        <v>0</v>
      </c>
      <c r="N25" s="133">
        <f t="shared" si="13"/>
        <v>0</v>
      </c>
      <c r="O25" s="133">
        <f t="shared" si="13"/>
        <v>0</v>
      </c>
      <c r="P25" s="133">
        <f t="shared" si="13"/>
        <v>0</v>
      </c>
      <c r="Q25" s="133">
        <f t="shared" si="13"/>
        <v>0</v>
      </c>
      <c r="R25" s="133">
        <f t="shared" si="13"/>
        <v>0</v>
      </c>
      <c r="S25" s="3"/>
      <c r="T25" s="188"/>
      <c r="U25" s="189"/>
      <c r="V25" s="189"/>
      <c r="W25" s="189"/>
      <c r="X25" s="189"/>
      <c r="Y25" s="190"/>
    </row>
    <row r="26" spans="1:25" ht="12.75">
      <c r="A26" s="48"/>
      <c r="B26" s="44" t="s">
        <v>2</v>
      </c>
      <c r="C26" s="46" t="str">
        <f>'II_revenue and costs'!A82</f>
        <v>Other revenue</v>
      </c>
      <c r="D26" s="132"/>
      <c r="E26" s="132">
        <f>IF('III_investments-residual value'!$B$20='III_investments-residual value'!$B$7,'IV_cash flow'!H26,0)</f>
        <v>0</v>
      </c>
      <c r="F26" s="132">
        <f>IF($AA$9&lt;2,H26,0)</f>
        <v>0</v>
      </c>
      <c r="G26" s="132">
        <f>IF($AA$9&lt;3,H26,0)</f>
        <v>0</v>
      </c>
      <c r="H26" s="133">
        <f>'II_revenue and costs'!D86-'II_revenue and costs'!C86</f>
        <v>0</v>
      </c>
      <c r="I26" s="133">
        <f aca="true" t="shared" si="14" ref="I26:R26">H26</f>
        <v>0</v>
      </c>
      <c r="J26" s="133">
        <f t="shared" si="14"/>
        <v>0</v>
      </c>
      <c r="K26" s="133">
        <f t="shared" si="14"/>
        <v>0</v>
      </c>
      <c r="L26" s="133">
        <f t="shared" si="14"/>
        <v>0</v>
      </c>
      <c r="M26" s="133">
        <f t="shared" si="14"/>
        <v>0</v>
      </c>
      <c r="N26" s="133">
        <f t="shared" si="14"/>
        <v>0</v>
      </c>
      <c r="O26" s="133">
        <f t="shared" si="14"/>
        <v>0</v>
      </c>
      <c r="P26" s="133">
        <f t="shared" si="14"/>
        <v>0</v>
      </c>
      <c r="Q26" s="133">
        <f t="shared" si="14"/>
        <v>0</v>
      </c>
      <c r="R26" s="133">
        <f t="shared" si="14"/>
        <v>0</v>
      </c>
      <c r="S26" s="3"/>
      <c r="T26" s="188"/>
      <c r="U26" s="189"/>
      <c r="V26" s="189"/>
      <c r="W26" s="189"/>
      <c r="X26" s="189"/>
      <c r="Y26" s="190"/>
    </row>
    <row r="27" spans="1:25" ht="12">
      <c r="A27" s="84" t="s">
        <v>7</v>
      </c>
      <c r="B27" s="256" t="str">
        <f>'II_revenue and costs'!A89</f>
        <v>Revenue from tourism infrastructure</v>
      </c>
      <c r="C27" s="257"/>
      <c r="D27" s="134"/>
      <c r="E27" s="134"/>
      <c r="F27" s="134"/>
      <c r="G27" s="135"/>
      <c r="H27" s="135"/>
      <c r="I27" s="135"/>
      <c r="J27" s="135"/>
      <c r="K27" s="135"/>
      <c r="L27" s="135"/>
      <c r="M27" s="135"/>
      <c r="N27" s="135"/>
      <c r="O27" s="135"/>
      <c r="P27" s="135"/>
      <c r="Q27" s="135"/>
      <c r="R27" s="135"/>
      <c r="T27" s="188"/>
      <c r="U27" s="189"/>
      <c r="V27" s="189"/>
      <c r="W27" s="189"/>
      <c r="X27" s="189"/>
      <c r="Y27" s="190"/>
    </row>
    <row r="28" spans="1:25" ht="21">
      <c r="A28" s="45"/>
      <c r="B28" s="44" t="s">
        <v>2</v>
      </c>
      <c r="C28" s="60" t="str">
        <f>'II_revenue and costs'!A90</f>
        <v>Revenue from lease of premises, equipment</v>
      </c>
      <c r="D28" s="132"/>
      <c r="E28" s="132">
        <f>IF('III_investments-residual value'!$B$20='III_investments-residual value'!$B$7,'IV_cash flow'!H28,0)</f>
        <v>0</v>
      </c>
      <c r="F28" s="132">
        <f>IF($AA$9&lt;2,H28,0)</f>
        <v>0</v>
      </c>
      <c r="G28" s="132">
        <f>IF($AA$9&lt;3,H28,0)</f>
        <v>0</v>
      </c>
      <c r="H28" s="133">
        <f>('II_revenue and costs'!D93+'II_revenue and costs'!D96)-('II_revenue and costs'!C93+'II_revenue and costs'!C96)</f>
        <v>0</v>
      </c>
      <c r="I28" s="133">
        <f aca="true" t="shared" si="15" ref="I28:R28">H28</f>
        <v>0</v>
      </c>
      <c r="J28" s="133">
        <f t="shared" si="15"/>
        <v>0</v>
      </c>
      <c r="K28" s="133">
        <f t="shared" si="15"/>
        <v>0</v>
      </c>
      <c r="L28" s="133">
        <f t="shared" si="15"/>
        <v>0</v>
      </c>
      <c r="M28" s="133">
        <f t="shared" si="15"/>
        <v>0</v>
      </c>
      <c r="N28" s="133">
        <f t="shared" si="15"/>
        <v>0</v>
      </c>
      <c r="O28" s="133">
        <f t="shared" si="15"/>
        <v>0</v>
      </c>
      <c r="P28" s="133">
        <f t="shared" si="15"/>
        <v>0</v>
      </c>
      <c r="Q28" s="133">
        <f t="shared" si="15"/>
        <v>0</v>
      </c>
      <c r="R28" s="133">
        <f t="shared" si="15"/>
        <v>0</v>
      </c>
      <c r="S28" s="3"/>
      <c r="T28" s="191"/>
      <c r="U28" s="192"/>
      <c r="V28" s="192"/>
      <c r="W28" s="192"/>
      <c r="X28" s="192"/>
      <c r="Y28" s="193"/>
    </row>
    <row r="29" spans="1:19" ht="12.75">
      <c r="A29" s="47"/>
      <c r="B29" s="44" t="s">
        <v>2</v>
      </c>
      <c r="C29" s="60" t="str">
        <f>'II_revenue and costs'!A97</f>
        <v>Revenue from entrance fees</v>
      </c>
      <c r="D29" s="132"/>
      <c r="E29" s="132">
        <f>IF('III_investments-residual value'!$B$20='III_investments-residual value'!$B$7,'IV_cash flow'!H29,0)</f>
        <v>0</v>
      </c>
      <c r="F29" s="132">
        <f>IF($AA$9&lt;2,H29,0)</f>
        <v>0</v>
      </c>
      <c r="G29" s="132">
        <f>IF($AA$9&lt;3,H29,0)</f>
        <v>0</v>
      </c>
      <c r="H29" s="133">
        <f>'II_revenue and costs'!D100-'II_revenue and costs'!C100</f>
        <v>0</v>
      </c>
      <c r="I29" s="133">
        <f aca="true" t="shared" si="16" ref="I29:R29">H29</f>
        <v>0</v>
      </c>
      <c r="J29" s="133">
        <f t="shared" si="16"/>
        <v>0</v>
      </c>
      <c r="K29" s="133">
        <f t="shared" si="16"/>
        <v>0</v>
      </c>
      <c r="L29" s="133">
        <f t="shared" si="16"/>
        <v>0</v>
      </c>
      <c r="M29" s="133">
        <f t="shared" si="16"/>
        <v>0</v>
      </c>
      <c r="N29" s="133">
        <f t="shared" si="16"/>
        <v>0</v>
      </c>
      <c r="O29" s="133">
        <f t="shared" si="16"/>
        <v>0</v>
      </c>
      <c r="P29" s="133">
        <f t="shared" si="16"/>
        <v>0</v>
      </c>
      <c r="Q29" s="133">
        <f t="shared" si="16"/>
        <v>0</v>
      </c>
      <c r="R29" s="133">
        <f t="shared" si="16"/>
        <v>0</v>
      </c>
      <c r="S29" s="3"/>
    </row>
    <row r="30" spans="1:19" ht="12.75">
      <c r="A30" s="48"/>
      <c r="B30" s="44" t="s">
        <v>2</v>
      </c>
      <c r="C30" s="60" t="str">
        <f>'II_revenue and costs'!A101</f>
        <v>Other revenue</v>
      </c>
      <c r="D30" s="132"/>
      <c r="E30" s="132">
        <f>IF('III_investments-residual value'!$B$20='III_investments-residual value'!$B$7,'IV_cash flow'!H30,0)</f>
        <v>0</v>
      </c>
      <c r="F30" s="132">
        <f>IF($AA$9&lt;2,H30,0)</f>
        <v>0</v>
      </c>
      <c r="G30" s="132">
        <f>IF($AA$9&lt;3,H30,0)</f>
        <v>0</v>
      </c>
      <c r="H30" s="133">
        <f>'II_revenue and costs'!D105-'II_revenue and costs'!C105</f>
        <v>0</v>
      </c>
      <c r="I30" s="133">
        <f aca="true" t="shared" si="17" ref="I30:R30">H30</f>
        <v>0</v>
      </c>
      <c r="J30" s="133">
        <f t="shared" si="17"/>
        <v>0</v>
      </c>
      <c r="K30" s="133">
        <f t="shared" si="17"/>
        <v>0</v>
      </c>
      <c r="L30" s="133">
        <f t="shared" si="17"/>
        <v>0</v>
      </c>
      <c r="M30" s="133">
        <f t="shared" si="17"/>
        <v>0</v>
      </c>
      <c r="N30" s="133">
        <f t="shared" si="17"/>
        <v>0</v>
      </c>
      <c r="O30" s="133">
        <f t="shared" si="17"/>
        <v>0</v>
      </c>
      <c r="P30" s="133">
        <f t="shared" si="17"/>
        <v>0</v>
      </c>
      <c r="Q30" s="133">
        <f t="shared" si="17"/>
        <v>0</v>
      </c>
      <c r="R30" s="133">
        <f t="shared" si="17"/>
        <v>0</v>
      </c>
      <c r="S30" s="3"/>
    </row>
    <row r="31" spans="1:18" ht="12" hidden="1">
      <c r="A31" s="84" t="s">
        <v>8</v>
      </c>
      <c r="B31" s="256" t="str">
        <f>'II_revenue and costs'!A108</f>
        <v>Revenue from traffic infrastructure </v>
      </c>
      <c r="C31" s="257"/>
      <c r="D31" s="134"/>
      <c r="E31" s="134"/>
      <c r="F31" s="134"/>
      <c r="G31" s="135"/>
      <c r="H31" s="135"/>
      <c r="I31" s="135"/>
      <c r="J31" s="135"/>
      <c r="K31" s="135"/>
      <c r="L31" s="135"/>
      <c r="M31" s="135"/>
      <c r="N31" s="135"/>
      <c r="O31" s="135"/>
      <c r="P31" s="135"/>
      <c r="Q31" s="135"/>
      <c r="R31" s="135"/>
    </row>
    <row r="32" spans="1:19" ht="12.75" hidden="1">
      <c r="A32" s="45"/>
      <c r="B32" s="44" t="s">
        <v>2</v>
      </c>
      <c r="C32" s="46" t="str">
        <f>'II_revenue and costs'!A109</f>
        <v>Revenue from infrastructure use</v>
      </c>
      <c r="D32" s="132"/>
      <c r="E32" s="132">
        <f>IF('III_investments-residual value'!$B$20='III_investments-residual value'!$B$7,'IV_cash flow'!H32,0)</f>
        <v>0</v>
      </c>
      <c r="F32" s="132">
        <f>IF($AA$9&lt;2,H32,0)</f>
        <v>0</v>
      </c>
      <c r="G32" s="132">
        <f>IF($AA$9&lt;3,H32,0)</f>
        <v>0</v>
      </c>
      <c r="H32" s="133">
        <f>'II_revenue and costs'!D112-'II_revenue and costs'!C112</f>
        <v>0</v>
      </c>
      <c r="I32" s="133">
        <f aca="true" t="shared" si="18" ref="I32:R32">H32</f>
        <v>0</v>
      </c>
      <c r="J32" s="133">
        <f t="shared" si="18"/>
        <v>0</v>
      </c>
      <c r="K32" s="133">
        <f t="shared" si="18"/>
        <v>0</v>
      </c>
      <c r="L32" s="133">
        <f t="shared" si="18"/>
        <v>0</v>
      </c>
      <c r="M32" s="133">
        <f t="shared" si="18"/>
        <v>0</v>
      </c>
      <c r="N32" s="133">
        <f t="shared" si="18"/>
        <v>0</v>
      </c>
      <c r="O32" s="133">
        <f t="shared" si="18"/>
        <v>0</v>
      </c>
      <c r="P32" s="133">
        <f t="shared" si="18"/>
        <v>0</v>
      </c>
      <c r="Q32" s="133">
        <f t="shared" si="18"/>
        <v>0</v>
      </c>
      <c r="R32" s="133">
        <f t="shared" si="18"/>
        <v>0</v>
      </c>
      <c r="S32" s="3"/>
    </row>
    <row r="33" spans="1:19" ht="12.75" hidden="1">
      <c r="A33" s="48"/>
      <c r="B33" s="44" t="s">
        <v>2</v>
      </c>
      <c r="C33" s="46" t="str">
        <f>'II_revenue and costs'!A113</f>
        <v>Other revenue</v>
      </c>
      <c r="D33" s="132"/>
      <c r="E33" s="132">
        <f>IF('III_investments-residual value'!$B$20='III_investments-residual value'!$B$7,'IV_cash flow'!H33,0)</f>
        <v>0</v>
      </c>
      <c r="F33" s="132">
        <f>IF($AA$9&lt;2,H33,0)</f>
        <v>0</v>
      </c>
      <c r="G33" s="132">
        <f>IF($AA$9&lt;3,H33,0)</f>
        <v>0</v>
      </c>
      <c r="H33" s="133">
        <f>'II_revenue and costs'!D117-'II_revenue and costs'!C117</f>
        <v>0</v>
      </c>
      <c r="I33" s="133">
        <f aca="true" t="shared" si="19" ref="I33:R33">H33</f>
        <v>0</v>
      </c>
      <c r="J33" s="133">
        <f t="shared" si="19"/>
        <v>0</v>
      </c>
      <c r="K33" s="133">
        <f t="shared" si="19"/>
        <v>0</v>
      </c>
      <c r="L33" s="133">
        <f t="shared" si="19"/>
        <v>0</v>
      </c>
      <c r="M33" s="133">
        <f t="shared" si="19"/>
        <v>0</v>
      </c>
      <c r="N33" s="133">
        <f t="shared" si="19"/>
        <v>0</v>
      </c>
      <c r="O33" s="133">
        <f t="shared" si="19"/>
        <v>0</v>
      </c>
      <c r="P33" s="133">
        <f t="shared" si="19"/>
        <v>0</v>
      </c>
      <c r="Q33" s="133">
        <f t="shared" si="19"/>
        <v>0</v>
      </c>
      <c r="R33" s="133">
        <f t="shared" si="19"/>
        <v>0</v>
      </c>
      <c r="S33" s="3"/>
    </row>
    <row r="34" spans="1:18" ht="12">
      <c r="A34" s="84" t="s">
        <v>8</v>
      </c>
      <c r="B34" s="256" t="str">
        <f>'II_revenue and costs'!A120</f>
        <v>Other type of revenue</v>
      </c>
      <c r="C34" s="257"/>
      <c r="D34" s="134"/>
      <c r="E34" s="134"/>
      <c r="F34" s="134"/>
      <c r="G34" s="135"/>
      <c r="H34" s="135"/>
      <c r="I34" s="135"/>
      <c r="J34" s="135"/>
      <c r="K34" s="135"/>
      <c r="L34" s="135"/>
      <c r="M34" s="135"/>
      <c r="N34" s="135"/>
      <c r="O34" s="135"/>
      <c r="P34" s="135"/>
      <c r="Q34" s="135"/>
      <c r="R34" s="135"/>
    </row>
    <row r="35" spans="1:19" ht="21" hidden="1">
      <c r="A35" s="45"/>
      <c r="B35" s="44" t="s">
        <v>2</v>
      </c>
      <c r="C35" s="46" t="str">
        <f>'II_revenue and costs'!A121</f>
        <v>Revenue from provision of water supply services</v>
      </c>
      <c r="D35" s="132"/>
      <c r="E35" s="132">
        <f>IF('III_investments-residual value'!$B$20='III_investments-residual value'!$B$7,'IV_cash flow'!H35,0)</f>
        <v>0</v>
      </c>
      <c r="F35" s="132">
        <f>IF($AA$9&lt;2,H35,0)</f>
        <v>0</v>
      </c>
      <c r="G35" s="132">
        <f>IF($AA$9&lt;3,H35,0)</f>
        <v>0</v>
      </c>
      <c r="H35" s="133">
        <f>'II_revenue and costs'!D124-'II_revenue and costs'!C124</f>
        <v>0</v>
      </c>
      <c r="I35" s="133">
        <f aca="true" t="shared" si="20" ref="I35:M37">H35</f>
        <v>0</v>
      </c>
      <c r="J35" s="133">
        <f t="shared" si="20"/>
        <v>0</v>
      </c>
      <c r="K35" s="133">
        <f t="shared" si="20"/>
        <v>0</v>
      </c>
      <c r="L35" s="133">
        <f t="shared" si="20"/>
        <v>0</v>
      </c>
      <c r="M35" s="133">
        <f t="shared" si="20"/>
        <v>0</v>
      </c>
      <c r="N35" s="133"/>
      <c r="O35" s="133"/>
      <c r="P35" s="133"/>
      <c r="Q35" s="133"/>
      <c r="R35" s="133"/>
      <c r="S35" s="3"/>
    </row>
    <row r="36" spans="1:19" ht="21" customHeight="1" hidden="1">
      <c r="A36" s="47"/>
      <c r="B36" s="44" t="s">
        <v>2</v>
      </c>
      <c r="C36" s="46" t="str">
        <f>'II_revenue and costs'!A125</f>
        <v>Revenue from sewage collection and provision of purification services</v>
      </c>
      <c r="D36" s="132"/>
      <c r="E36" s="132">
        <f>IF('III_investments-residual value'!$B$20='III_investments-residual value'!$B$7,'IV_cash flow'!H36,0)</f>
        <v>0</v>
      </c>
      <c r="F36" s="132">
        <f>IF($AA$9&lt;2,H36,0)</f>
        <v>0</v>
      </c>
      <c r="G36" s="132">
        <f>IF($AA$9&lt;3,H36,0)</f>
        <v>0</v>
      </c>
      <c r="H36" s="133">
        <f>'II_revenue and costs'!D128-'II_revenue and costs'!C128</f>
        <v>0</v>
      </c>
      <c r="I36" s="133">
        <f t="shared" si="20"/>
        <v>0</v>
      </c>
      <c r="J36" s="133">
        <f t="shared" si="20"/>
        <v>0</v>
      </c>
      <c r="K36" s="133">
        <f t="shared" si="20"/>
        <v>0</v>
      </c>
      <c r="L36" s="133">
        <f t="shared" si="20"/>
        <v>0</v>
      </c>
      <c r="M36" s="133">
        <f t="shared" si="20"/>
        <v>0</v>
      </c>
      <c r="N36" s="133"/>
      <c r="O36" s="133"/>
      <c r="P36" s="133"/>
      <c r="Q36" s="133"/>
      <c r="R36" s="133"/>
      <c r="S36" s="3"/>
    </row>
    <row r="37" spans="1:19" ht="12.75">
      <c r="A37" s="48"/>
      <c r="B37" s="44" t="s">
        <v>2</v>
      </c>
      <c r="C37" s="46" t="str">
        <f>'II_revenue and costs'!A129</f>
        <v>Other revenue</v>
      </c>
      <c r="D37" s="132"/>
      <c r="E37" s="132">
        <f>IF('III_investments-residual value'!$B$20='III_investments-residual value'!$B$7,'IV_cash flow'!H37,0)</f>
        <v>0</v>
      </c>
      <c r="F37" s="132">
        <f>IF($AA$9&lt;2,H37,0)</f>
        <v>0</v>
      </c>
      <c r="G37" s="132">
        <f>IF($AA$9&lt;3,H37,0)</f>
        <v>0</v>
      </c>
      <c r="H37" s="133">
        <f>'II_revenue and costs'!D133-'II_revenue and costs'!C133</f>
        <v>0</v>
      </c>
      <c r="I37" s="133">
        <f t="shared" si="20"/>
        <v>0</v>
      </c>
      <c r="J37" s="133">
        <f t="shared" si="20"/>
        <v>0</v>
      </c>
      <c r="K37" s="133">
        <f t="shared" si="20"/>
        <v>0</v>
      </c>
      <c r="L37" s="133">
        <f t="shared" si="20"/>
        <v>0</v>
      </c>
      <c r="M37" s="133">
        <f t="shared" si="20"/>
        <v>0</v>
      </c>
      <c r="N37" s="133">
        <f>M37</f>
        <v>0</v>
      </c>
      <c r="O37" s="133">
        <f>N37</f>
        <v>0</v>
      </c>
      <c r="P37" s="133">
        <f>O37</f>
        <v>0</v>
      </c>
      <c r="Q37" s="133">
        <f>P37</f>
        <v>0</v>
      </c>
      <c r="R37" s="133">
        <f>Q37</f>
        <v>0</v>
      </c>
      <c r="S37" s="3"/>
    </row>
    <row r="38" spans="1:18" ht="19.5" customHeight="1">
      <c r="A38" s="91" t="s">
        <v>23</v>
      </c>
      <c r="B38" s="256" t="s">
        <v>75</v>
      </c>
      <c r="C38" s="257"/>
      <c r="D38" s="134"/>
      <c r="E38" s="134"/>
      <c r="F38" s="135"/>
      <c r="G38" s="135"/>
      <c r="H38" s="135"/>
      <c r="I38" s="135"/>
      <c r="J38" s="135"/>
      <c r="K38" s="135"/>
      <c r="L38" s="135"/>
      <c r="M38" s="135"/>
      <c r="N38" s="135"/>
      <c r="O38" s="135"/>
      <c r="P38" s="135"/>
      <c r="Q38" s="135"/>
      <c r="R38" s="135"/>
    </row>
    <row r="39" spans="1:19" ht="21">
      <c r="A39" s="61"/>
      <c r="B39" s="44" t="s">
        <v>2</v>
      </c>
      <c r="C39" s="62" t="s">
        <v>76</v>
      </c>
      <c r="D39" s="132"/>
      <c r="E39" s="132">
        <f>IF('III_investments-residual value'!$B$20='III_investments-residual value'!$B$7,'IV_cash flow'!H39,0)</f>
        <v>0</v>
      </c>
      <c r="F39" s="132">
        <f>IF($AA$9&lt;2,H39,0)</f>
        <v>0</v>
      </c>
      <c r="G39" s="132">
        <f>IF($AA$9&lt;3,H39,0)</f>
        <v>0</v>
      </c>
      <c r="H39" s="133">
        <f>SUM('II_revenue and costs'!F138:F164)</f>
        <v>0</v>
      </c>
      <c r="I39" s="133">
        <f aca="true" t="shared" si="21" ref="I39:R39">H39</f>
        <v>0</v>
      </c>
      <c r="J39" s="133">
        <f t="shared" si="21"/>
        <v>0</v>
      </c>
      <c r="K39" s="133">
        <f t="shared" si="21"/>
        <v>0</v>
      </c>
      <c r="L39" s="133">
        <f t="shared" si="21"/>
        <v>0</v>
      </c>
      <c r="M39" s="133">
        <f t="shared" si="21"/>
        <v>0</v>
      </c>
      <c r="N39" s="133">
        <f t="shared" si="21"/>
        <v>0</v>
      </c>
      <c r="O39" s="133">
        <f t="shared" si="21"/>
        <v>0</v>
      </c>
      <c r="P39" s="133">
        <f t="shared" si="21"/>
        <v>0</v>
      </c>
      <c r="Q39" s="133">
        <f t="shared" si="21"/>
        <v>0</v>
      </c>
      <c r="R39" s="133">
        <f t="shared" si="21"/>
        <v>0</v>
      </c>
      <c r="S39" s="3"/>
    </row>
    <row r="40" spans="1:18" s="8" customFormat="1" ht="15">
      <c r="A40" s="291" t="s">
        <v>101</v>
      </c>
      <c r="B40" s="292"/>
      <c r="C40" s="293"/>
      <c r="D40" s="136">
        <f>SUM(D10:D14)+SUM(D16:D20)+SUM(D22:D23)+SUM(D25:D26)+SUM(D28:D30)+SUM(D32:D33)+SUM(D35:D37)+D39</f>
        <v>0</v>
      </c>
      <c r="E40" s="136">
        <f>SUM(E10:E14)+SUM(E16:E20)+SUM(E22:E23)+SUM(E25:E26)+SUM(E28:E30)+SUM(E32:E33)+SUM(E35:E37)+E39</f>
        <v>0</v>
      </c>
      <c r="F40" s="136">
        <f>SUM(F10:F14)+SUM(F16:F20)+SUM(F22:F23)+SUM(F25:F26)+SUM(F28:F30)+SUM(F32:F33)+SUM(F35:F37)+F39</f>
        <v>0</v>
      </c>
      <c r="G40" s="136">
        <f aca="true" t="shared" si="22" ref="G40:R40">SUM(G10:G14)+SUM(G16:G20)+SUM(G22:G23)+SUM(G25:G26)+SUM(G28:G30)+SUM(G32:G33)+SUM(G35:G37)+G39</f>
        <v>0</v>
      </c>
      <c r="H40" s="136">
        <f t="shared" si="22"/>
        <v>0</v>
      </c>
      <c r="I40" s="136">
        <f t="shared" si="22"/>
        <v>0</v>
      </c>
      <c r="J40" s="136">
        <f t="shared" si="22"/>
        <v>0</v>
      </c>
      <c r="K40" s="136">
        <f t="shared" si="22"/>
        <v>0</v>
      </c>
      <c r="L40" s="136">
        <f t="shared" si="22"/>
        <v>0</v>
      </c>
      <c r="M40" s="136">
        <f t="shared" si="22"/>
        <v>0</v>
      </c>
      <c r="N40" s="136">
        <f t="shared" si="22"/>
        <v>0</v>
      </c>
      <c r="O40" s="136">
        <f t="shared" si="22"/>
        <v>0</v>
      </c>
      <c r="P40" s="136">
        <f t="shared" si="22"/>
        <v>0</v>
      </c>
      <c r="Q40" s="136">
        <f t="shared" si="22"/>
        <v>0</v>
      </c>
      <c r="R40" s="136">
        <f t="shared" si="22"/>
        <v>0</v>
      </c>
    </row>
    <row r="41" spans="1:19" ht="6" customHeight="1">
      <c r="A41" s="86"/>
      <c r="B41" s="86"/>
      <c r="C41" s="86"/>
      <c r="D41" s="87"/>
      <c r="E41" s="87"/>
      <c r="F41" s="87"/>
      <c r="G41" s="87"/>
      <c r="H41" s="87"/>
      <c r="I41" s="87"/>
      <c r="J41" s="87"/>
      <c r="K41" s="87"/>
      <c r="L41" s="87"/>
      <c r="M41" s="87"/>
      <c r="N41" s="87"/>
      <c r="O41" s="87"/>
      <c r="P41" s="87"/>
      <c r="Q41" s="87"/>
      <c r="R41" s="87"/>
      <c r="S41" s="3"/>
    </row>
    <row r="42" spans="1:19" ht="6" customHeight="1">
      <c r="A42" s="88"/>
      <c r="B42" s="88"/>
      <c r="C42" s="88"/>
      <c r="D42" s="89"/>
      <c r="E42" s="89"/>
      <c r="F42" s="89"/>
      <c r="G42" s="89"/>
      <c r="H42" s="89"/>
      <c r="I42" s="89"/>
      <c r="J42" s="89"/>
      <c r="K42" s="89"/>
      <c r="L42" s="89"/>
      <c r="M42" s="89"/>
      <c r="N42" s="89"/>
      <c r="O42" s="89"/>
      <c r="P42" s="89"/>
      <c r="Q42" s="89"/>
      <c r="R42" s="89"/>
      <c r="S42" s="3"/>
    </row>
    <row r="43" spans="1:18" s="8" customFormat="1" ht="15" customHeight="1" thickBot="1">
      <c r="A43" s="294" t="s">
        <v>174</v>
      </c>
      <c r="B43" s="295"/>
      <c r="C43" s="295"/>
      <c r="D43" s="295"/>
      <c r="E43" s="295"/>
      <c r="F43" s="295"/>
      <c r="G43" s="295"/>
      <c r="H43" s="295"/>
      <c r="I43" s="295"/>
      <c r="J43" s="295"/>
      <c r="K43" s="295"/>
      <c r="L43" s="295"/>
      <c r="M43" s="295"/>
      <c r="N43" s="295"/>
      <c r="O43" s="295"/>
      <c r="P43" s="295"/>
      <c r="Q43" s="295"/>
      <c r="R43" s="295"/>
    </row>
    <row r="44" spans="1:18" s="3" customFormat="1" ht="12" customHeight="1">
      <c r="A44" s="63" t="s">
        <v>9</v>
      </c>
      <c r="B44" s="254" t="str">
        <f>'II_revenue and costs'!A137</f>
        <v>Energy and recources</v>
      </c>
      <c r="C44" s="255"/>
      <c r="D44" s="137"/>
      <c r="E44" s="132">
        <f>IF('III_investments-residual value'!$B$20='III_investments-residual value'!$B$7,'IV_cash flow'!H44,0)</f>
        <v>0</v>
      </c>
      <c r="F44" s="132">
        <f aca="true" t="shared" si="23" ref="F44:F49">IF($AA$9&lt;2,H44,0)</f>
        <v>0</v>
      </c>
      <c r="G44" s="132">
        <f aca="true" t="shared" si="24" ref="G44:G49">IF($AA$9&lt;3,H44,0)</f>
        <v>0</v>
      </c>
      <c r="H44" s="158">
        <f>SUM('II_revenue and costs'!G138:G139)+'II_revenue and costs'!G142</f>
        <v>0</v>
      </c>
      <c r="I44" s="158">
        <f aca="true" t="shared" si="25" ref="I44:I49">H44</f>
        <v>0</v>
      </c>
      <c r="J44" s="158">
        <f aca="true" t="shared" si="26" ref="J44:M49">I44</f>
        <v>0</v>
      </c>
      <c r="K44" s="158">
        <f t="shared" si="26"/>
        <v>0</v>
      </c>
      <c r="L44" s="158">
        <f t="shared" si="26"/>
        <v>0</v>
      </c>
      <c r="M44" s="158">
        <f t="shared" si="26"/>
        <v>0</v>
      </c>
      <c r="N44" s="158">
        <f aca="true" t="shared" si="27" ref="N44:N49">M44</f>
        <v>0</v>
      </c>
      <c r="O44" s="158">
        <f aca="true" t="shared" si="28" ref="O44:O49">N44</f>
        <v>0</v>
      </c>
      <c r="P44" s="158">
        <f aca="true" t="shared" si="29" ref="P44:P49">O44</f>
        <v>0</v>
      </c>
      <c r="Q44" s="158">
        <f aca="true" t="shared" si="30" ref="Q44:Q49">P44</f>
        <v>0</v>
      </c>
      <c r="R44" s="158">
        <f aca="true" t="shared" si="31" ref="R44:R49">Q44</f>
        <v>0</v>
      </c>
    </row>
    <row r="45" spans="1:18" s="3" customFormat="1" ht="12.75" customHeight="1">
      <c r="A45" s="49" t="s">
        <v>10</v>
      </c>
      <c r="B45" s="250" t="str">
        <f>'II_revenue and costs'!A143</f>
        <v>Personel</v>
      </c>
      <c r="C45" s="251"/>
      <c r="D45" s="132"/>
      <c r="E45" s="132">
        <f>IF('III_investments-residual value'!$B$20='III_investments-residual value'!$B$7,'IV_cash flow'!H45,0)</f>
        <v>0</v>
      </c>
      <c r="F45" s="132">
        <f t="shared" si="23"/>
        <v>0</v>
      </c>
      <c r="G45" s="132">
        <f t="shared" si="24"/>
        <v>0</v>
      </c>
      <c r="H45" s="133">
        <f>'II_revenue and costs'!G146</f>
        <v>0</v>
      </c>
      <c r="I45" s="158">
        <f t="shared" si="25"/>
        <v>0</v>
      </c>
      <c r="J45" s="133">
        <f t="shared" si="26"/>
        <v>0</v>
      </c>
      <c r="K45" s="133">
        <f t="shared" si="26"/>
        <v>0</v>
      </c>
      <c r="L45" s="133">
        <f t="shared" si="26"/>
        <v>0</v>
      </c>
      <c r="M45" s="133">
        <f t="shared" si="26"/>
        <v>0</v>
      </c>
      <c r="N45" s="133">
        <f t="shared" si="27"/>
        <v>0</v>
      </c>
      <c r="O45" s="133">
        <f t="shared" si="28"/>
        <v>0</v>
      </c>
      <c r="P45" s="133">
        <f t="shared" si="29"/>
        <v>0</v>
      </c>
      <c r="Q45" s="133">
        <f t="shared" si="30"/>
        <v>0</v>
      </c>
      <c r="R45" s="133">
        <f t="shared" si="31"/>
        <v>0</v>
      </c>
    </row>
    <row r="46" spans="1:18" s="3" customFormat="1" ht="12.75" customHeight="1">
      <c r="A46" s="49" t="s">
        <v>11</v>
      </c>
      <c r="B46" s="250" t="str">
        <f>'II_revenue and costs'!A147</f>
        <v>Taxes</v>
      </c>
      <c r="C46" s="251"/>
      <c r="D46" s="132"/>
      <c r="E46" s="132">
        <f>IF('III_investments-residual value'!$B$20='III_investments-residual value'!$B$7,'IV_cash flow'!H46,0)</f>
        <v>0</v>
      </c>
      <c r="F46" s="132">
        <f t="shared" si="23"/>
        <v>0</v>
      </c>
      <c r="G46" s="132">
        <f t="shared" si="24"/>
        <v>0</v>
      </c>
      <c r="H46" s="133">
        <f>'II_revenue and costs'!G150</f>
        <v>0</v>
      </c>
      <c r="I46" s="158">
        <f t="shared" si="25"/>
        <v>0</v>
      </c>
      <c r="J46" s="133">
        <f t="shared" si="26"/>
        <v>0</v>
      </c>
      <c r="K46" s="133">
        <f t="shared" si="26"/>
        <v>0</v>
      </c>
      <c r="L46" s="133">
        <f t="shared" si="26"/>
        <v>0</v>
      </c>
      <c r="M46" s="133">
        <f t="shared" si="26"/>
        <v>0</v>
      </c>
      <c r="N46" s="133">
        <f t="shared" si="27"/>
        <v>0</v>
      </c>
      <c r="O46" s="133">
        <f t="shared" si="28"/>
        <v>0</v>
      </c>
      <c r="P46" s="133">
        <f t="shared" si="29"/>
        <v>0</v>
      </c>
      <c r="Q46" s="133">
        <f t="shared" si="30"/>
        <v>0</v>
      </c>
      <c r="R46" s="133">
        <f t="shared" si="31"/>
        <v>0</v>
      </c>
    </row>
    <row r="47" spans="1:18" s="3" customFormat="1" ht="12.75" customHeight="1">
      <c r="A47" s="49" t="s">
        <v>12</v>
      </c>
      <c r="B47" s="250" t="str">
        <f>'II_revenue and costs'!A151</f>
        <v>Maintenance costs</v>
      </c>
      <c r="C47" s="251"/>
      <c r="D47" s="132"/>
      <c r="E47" s="132">
        <f>IF('III_investments-residual value'!$B$20='III_investments-residual value'!$B$7,'IV_cash flow'!H47,0)</f>
        <v>0</v>
      </c>
      <c r="F47" s="132">
        <f t="shared" si="23"/>
        <v>0</v>
      </c>
      <c r="G47" s="132">
        <f t="shared" si="24"/>
        <v>0</v>
      </c>
      <c r="H47" s="133">
        <f>'II_revenue and costs'!G154</f>
        <v>0</v>
      </c>
      <c r="I47" s="158">
        <f t="shared" si="25"/>
        <v>0</v>
      </c>
      <c r="J47" s="133">
        <f t="shared" si="26"/>
        <v>0</v>
      </c>
      <c r="K47" s="133">
        <f t="shared" si="26"/>
        <v>0</v>
      </c>
      <c r="L47" s="158">
        <f t="shared" si="26"/>
        <v>0</v>
      </c>
      <c r="M47" s="158">
        <f t="shared" si="26"/>
        <v>0</v>
      </c>
      <c r="N47" s="158">
        <f t="shared" si="27"/>
        <v>0</v>
      </c>
      <c r="O47" s="158">
        <f t="shared" si="28"/>
        <v>0</v>
      </c>
      <c r="P47" s="158">
        <f t="shared" si="29"/>
        <v>0</v>
      </c>
      <c r="Q47" s="158">
        <f t="shared" si="30"/>
        <v>0</v>
      </c>
      <c r="R47" s="158">
        <f t="shared" si="31"/>
        <v>0</v>
      </c>
    </row>
    <row r="48" spans="1:18" s="3" customFormat="1" ht="13.5" customHeight="1">
      <c r="A48" s="49" t="s">
        <v>13</v>
      </c>
      <c r="B48" s="250" t="str">
        <f>'II_revenue and costs'!A155</f>
        <v>Administration costs</v>
      </c>
      <c r="C48" s="251"/>
      <c r="D48" s="132"/>
      <c r="E48" s="132">
        <f>IF('III_investments-residual value'!$B$20='III_investments-residual value'!$B$7,'IV_cash flow'!H48,0)</f>
        <v>0</v>
      </c>
      <c r="F48" s="132">
        <f t="shared" si="23"/>
        <v>0</v>
      </c>
      <c r="G48" s="132">
        <f t="shared" si="24"/>
        <v>0</v>
      </c>
      <c r="H48" s="133">
        <f>SUM('II_revenue and costs'!G156:G159)</f>
        <v>0</v>
      </c>
      <c r="I48" s="158">
        <f t="shared" si="25"/>
        <v>0</v>
      </c>
      <c r="J48" s="133">
        <f t="shared" si="26"/>
        <v>0</v>
      </c>
      <c r="K48" s="133">
        <f t="shared" si="26"/>
        <v>0</v>
      </c>
      <c r="L48" s="133">
        <f t="shared" si="26"/>
        <v>0</v>
      </c>
      <c r="M48" s="133">
        <f t="shared" si="26"/>
        <v>0</v>
      </c>
      <c r="N48" s="133">
        <f t="shared" si="27"/>
        <v>0</v>
      </c>
      <c r="O48" s="133">
        <f t="shared" si="28"/>
        <v>0</v>
      </c>
      <c r="P48" s="133">
        <f t="shared" si="29"/>
        <v>0</v>
      </c>
      <c r="Q48" s="133">
        <f t="shared" si="30"/>
        <v>0</v>
      </c>
      <c r="R48" s="133">
        <f t="shared" si="31"/>
        <v>0</v>
      </c>
    </row>
    <row r="49" spans="1:18" s="3" customFormat="1" ht="12.75" customHeight="1">
      <c r="A49" s="49" t="s">
        <v>14</v>
      </c>
      <c r="B49" s="250" t="str">
        <f>'II_revenue and costs'!A160</f>
        <v>Other costs</v>
      </c>
      <c r="C49" s="251"/>
      <c r="D49" s="132"/>
      <c r="E49" s="132">
        <f>IF('III_investments-residual value'!$B$20='III_investments-residual value'!$B$7,'IV_cash flow'!H49,0)</f>
        <v>0</v>
      </c>
      <c r="F49" s="132">
        <f t="shared" si="23"/>
        <v>0</v>
      </c>
      <c r="G49" s="132">
        <f t="shared" si="24"/>
        <v>0</v>
      </c>
      <c r="H49" s="133">
        <f>SUM('II_revenue and costs'!G161:G164)</f>
        <v>0</v>
      </c>
      <c r="I49" s="158">
        <f t="shared" si="25"/>
        <v>0</v>
      </c>
      <c r="J49" s="133">
        <f t="shared" si="26"/>
        <v>0</v>
      </c>
      <c r="K49" s="133">
        <f t="shared" si="26"/>
        <v>0</v>
      </c>
      <c r="L49" s="133">
        <f t="shared" si="26"/>
        <v>0</v>
      </c>
      <c r="M49" s="133">
        <f t="shared" si="26"/>
        <v>0</v>
      </c>
      <c r="N49" s="133">
        <f t="shared" si="27"/>
        <v>0</v>
      </c>
      <c r="O49" s="133">
        <f t="shared" si="28"/>
        <v>0</v>
      </c>
      <c r="P49" s="133">
        <f t="shared" si="29"/>
        <v>0</v>
      </c>
      <c r="Q49" s="133">
        <f t="shared" si="30"/>
        <v>0</v>
      </c>
      <c r="R49" s="133">
        <f t="shared" si="31"/>
        <v>0</v>
      </c>
    </row>
    <row r="50" spans="1:19" ht="12.75" customHeight="1">
      <c r="A50" s="291" t="s">
        <v>172</v>
      </c>
      <c r="B50" s="292"/>
      <c r="C50" s="293"/>
      <c r="D50" s="138">
        <f aca="true" t="shared" si="32" ref="D50:R50">SUM(D44:D49)</f>
        <v>0</v>
      </c>
      <c r="E50" s="138">
        <f t="shared" si="32"/>
        <v>0</v>
      </c>
      <c r="F50" s="138">
        <f t="shared" si="32"/>
        <v>0</v>
      </c>
      <c r="G50" s="138">
        <f t="shared" si="32"/>
        <v>0</v>
      </c>
      <c r="H50" s="138">
        <f t="shared" si="32"/>
        <v>0</v>
      </c>
      <c r="I50" s="138">
        <f t="shared" si="32"/>
        <v>0</v>
      </c>
      <c r="J50" s="138">
        <f t="shared" si="32"/>
        <v>0</v>
      </c>
      <c r="K50" s="138">
        <f t="shared" si="32"/>
        <v>0</v>
      </c>
      <c r="L50" s="138">
        <f t="shared" si="32"/>
        <v>0</v>
      </c>
      <c r="M50" s="138">
        <f t="shared" si="32"/>
        <v>0</v>
      </c>
      <c r="N50" s="138">
        <f t="shared" si="32"/>
        <v>0</v>
      </c>
      <c r="O50" s="138">
        <f t="shared" si="32"/>
        <v>0</v>
      </c>
      <c r="P50" s="138">
        <f t="shared" si="32"/>
        <v>0</v>
      </c>
      <c r="Q50" s="138">
        <f t="shared" si="32"/>
        <v>0</v>
      </c>
      <c r="R50" s="138">
        <f t="shared" si="32"/>
        <v>0</v>
      </c>
      <c r="S50" s="3"/>
    </row>
    <row r="51" spans="1:19" ht="6" customHeight="1">
      <c r="A51" s="36"/>
      <c r="B51" s="37"/>
      <c r="C51" s="38"/>
      <c r="D51" s="35"/>
      <c r="E51" s="35"/>
      <c r="F51" s="35"/>
      <c r="G51" s="35"/>
      <c r="H51" s="35"/>
      <c r="I51" s="35"/>
      <c r="J51" s="35"/>
      <c r="K51" s="35"/>
      <c r="L51" s="35"/>
      <c r="M51" s="35"/>
      <c r="N51" s="35"/>
      <c r="O51" s="35"/>
      <c r="P51" s="35"/>
      <c r="Q51" s="35"/>
      <c r="R51" s="35"/>
      <c r="S51" s="3"/>
    </row>
    <row r="52" spans="1:19" ht="12.75">
      <c r="A52" s="243" t="s">
        <v>135</v>
      </c>
      <c r="B52" s="244"/>
      <c r="C52" s="244"/>
      <c r="D52" s="258"/>
      <c r="E52" s="44"/>
      <c r="F52" s="44"/>
      <c r="G52" s="44"/>
      <c r="H52" s="44"/>
      <c r="I52" s="44"/>
      <c r="J52" s="44"/>
      <c r="K52" s="44"/>
      <c r="L52" s="44"/>
      <c r="M52" s="44"/>
      <c r="N52" s="44"/>
      <c r="O52" s="44"/>
      <c r="P52" s="44"/>
      <c r="Q52" s="44"/>
      <c r="R52" s="44"/>
      <c r="S52" s="3"/>
    </row>
    <row r="53" spans="1:19" ht="12.75" customHeight="1">
      <c r="A53" s="49" t="s">
        <v>0</v>
      </c>
      <c r="B53" s="250" t="s">
        <v>68</v>
      </c>
      <c r="C53" s="251"/>
      <c r="D53" s="133">
        <f>SUM('III_investments-residual value'!B9:B13)+'III_investments-residual value'!B15+'III_investments-residual value'!B16</f>
        <v>0</v>
      </c>
      <c r="E53" s="133">
        <f>SUM('III_investments-residual value'!C9:C13)+'III_investments-residual value'!C15+'III_investments-residual value'!C16</f>
        <v>0</v>
      </c>
      <c r="F53" s="133">
        <f>SUM('III_investments-residual value'!D9:D13)+'III_investments-residual value'!D15+'III_investments-residual value'!D16</f>
        <v>0</v>
      </c>
      <c r="G53" s="133">
        <f>SUM('III_investments-residual value'!E9:E13)+'III_investments-residual value'!E15+'III_investments-residual value'!E16</f>
        <v>0</v>
      </c>
      <c r="H53" s="139"/>
      <c r="I53" s="139"/>
      <c r="J53" s="139"/>
      <c r="K53" s="139"/>
      <c r="L53" s="139"/>
      <c r="M53" s="139"/>
      <c r="N53" s="139"/>
      <c r="O53" s="139"/>
      <c r="P53" s="139"/>
      <c r="Q53" s="139"/>
      <c r="R53" s="139"/>
      <c r="S53" s="3"/>
    </row>
    <row r="54" spans="1:19" ht="21" customHeight="1">
      <c r="A54" s="49" t="s">
        <v>24</v>
      </c>
      <c r="B54" s="250" t="s">
        <v>69</v>
      </c>
      <c r="C54" s="251"/>
      <c r="D54" s="133">
        <f>'III_investments-residual value'!B18</f>
        <v>0</v>
      </c>
      <c r="E54" s="133">
        <f>'III_investments-residual value'!C18</f>
        <v>0</v>
      </c>
      <c r="F54" s="133">
        <f>'III_investments-residual value'!D18</f>
        <v>0</v>
      </c>
      <c r="G54" s="133">
        <f>'III_investments-residual value'!E18</f>
        <v>0</v>
      </c>
      <c r="H54" s="139"/>
      <c r="I54" s="139"/>
      <c r="J54" s="139"/>
      <c r="K54" s="139"/>
      <c r="L54" s="139"/>
      <c r="M54" s="139"/>
      <c r="N54" s="139"/>
      <c r="O54" s="139"/>
      <c r="P54" s="139"/>
      <c r="Q54" s="139"/>
      <c r="R54" s="139"/>
      <c r="S54" s="3"/>
    </row>
    <row r="55" spans="1:19" ht="6" customHeight="1">
      <c r="A55" s="39"/>
      <c r="B55" s="42"/>
      <c r="C55" s="40"/>
      <c r="D55" s="35"/>
      <c r="E55" s="35"/>
      <c r="F55" s="35"/>
      <c r="G55" s="35"/>
      <c r="H55" s="35"/>
      <c r="I55" s="35"/>
      <c r="J55" s="35"/>
      <c r="K55" s="35"/>
      <c r="L55" s="35"/>
      <c r="M55" s="35"/>
      <c r="N55" s="35"/>
      <c r="O55" s="35"/>
      <c r="P55" s="35"/>
      <c r="Q55" s="35"/>
      <c r="R55" s="35"/>
      <c r="S55" s="3"/>
    </row>
    <row r="56" spans="1:19" ht="12.75">
      <c r="A56" s="243" t="s">
        <v>136</v>
      </c>
      <c r="B56" s="244"/>
      <c r="C56" s="244"/>
      <c r="D56" s="258"/>
      <c r="E56" s="44"/>
      <c r="F56" s="44"/>
      <c r="G56" s="44"/>
      <c r="H56" s="44"/>
      <c r="I56" s="44"/>
      <c r="J56" s="44"/>
      <c r="K56" s="44"/>
      <c r="L56" s="44"/>
      <c r="M56" s="44"/>
      <c r="N56" s="44"/>
      <c r="O56" s="44"/>
      <c r="P56" s="44"/>
      <c r="Q56" s="44"/>
      <c r="R56" s="44"/>
      <c r="S56" s="3"/>
    </row>
    <row r="57" spans="1:19" ht="12.75" customHeight="1">
      <c r="A57" s="49" t="s">
        <v>15</v>
      </c>
      <c r="B57" s="250" t="s">
        <v>70</v>
      </c>
      <c r="C57" s="251"/>
      <c r="D57" s="44"/>
      <c r="E57" s="44"/>
      <c r="F57" s="44"/>
      <c r="G57" s="44"/>
      <c r="H57" s="44"/>
      <c r="I57" s="44"/>
      <c r="J57" s="44"/>
      <c r="K57" s="44"/>
      <c r="L57" s="44"/>
      <c r="M57" s="44"/>
      <c r="N57" s="44"/>
      <c r="O57" s="44"/>
      <c r="P57" s="44"/>
      <c r="Q57" s="44"/>
      <c r="R57" s="140">
        <f>IF(SUM(D40:R40)&gt;SUM(D50:R50),'III_investments-residual value'!D29,0)</f>
        <v>0</v>
      </c>
      <c r="S57" s="3"/>
    </row>
    <row r="58" spans="1:19" ht="6" customHeight="1">
      <c r="A58" s="42"/>
      <c r="B58" s="42"/>
      <c r="C58" s="42"/>
      <c r="D58" s="41"/>
      <c r="E58" s="41"/>
      <c r="F58" s="41"/>
      <c r="G58" s="41"/>
      <c r="H58" s="41"/>
      <c r="I58" s="41"/>
      <c r="J58" s="41"/>
      <c r="K58" s="41"/>
      <c r="L58" s="41"/>
      <c r="M58" s="41"/>
      <c r="N58" s="41"/>
      <c r="O58" s="41"/>
      <c r="P58" s="41"/>
      <c r="Q58" s="41"/>
      <c r="R58" s="41"/>
      <c r="S58" s="3"/>
    </row>
    <row r="59" spans="1:19" ht="12.75">
      <c r="A59" s="243" t="s">
        <v>144</v>
      </c>
      <c r="B59" s="244"/>
      <c r="C59" s="244"/>
      <c r="D59" s="258"/>
      <c r="E59" s="44"/>
      <c r="F59" s="44"/>
      <c r="G59" s="44"/>
      <c r="H59" s="44"/>
      <c r="I59" s="44"/>
      <c r="J59" s="44"/>
      <c r="K59" s="44"/>
      <c r="L59" s="44"/>
      <c r="M59" s="44"/>
      <c r="N59" s="44"/>
      <c r="O59" s="44"/>
      <c r="P59" s="44"/>
      <c r="Q59" s="44"/>
      <c r="R59" s="44"/>
      <c r="S59" s="3"/>
    </row>
    <row r="60" spans="1:19" ht="12.75" customHeight="1">
      <c r="A60" s="49" t="s">
        <v>16</v>
      </c>
      <c r="B60" s="250" t="s">
        <v>145</v>
      </c>
      <c r="C60" s="251"/>
      <c r="D60" s="140">
        <f>D40-D50</f>
        <v>0</v>
      </c>
      <c r="E60" s="140">
        <f aca="true" t="shared" si="33" ref="E60:P60">E40-E50</f>
        <v>0</v>
      </c>
      <c r="F60" s="140">
        <f t="shared" si="33"/>
        <v>0</v>
      </c>
      <c r="G60" s="140">
        <f t="shared" si="33"/>
        <v>0</v>
      </c>
      <c r="H60" s="140">
        <f t="shared" si="33"/>
        <v>0</v>
      </c>
      <c r="I60" s="140">
        <f t="shared" si="33"/>
        <v>0</v>
      </c>
      <c r="J60" s="140">
        <f t="shared" si="33"/>
        <v>0</v>
      </c>
      <c r="K60" s="140">
        <f t="shared" si="33"/>
        <v>0</v>
      </c>
      <c r="L60" s="140">
        <f t="shared" si="33"/>
        <v>0</v>
      </c>
      <c r="M60" s="140">
        <f t="shared" si="33"/>
        <v>0</v>
      </c>
      <c r="N60" s="140">
        <f t="shared" si="33"/>
        <v>0</v>
      </c>
      <c r="O60" s="140">
        <f t="shared" si="33"/>
        <v>0</v>
      </c>
      <c r="P60" s="140">
        <f t="shared" si="33"/>
        <v>0</v>
      </c>
      <c r="Q60" s="140">
        <f>Q40-Q50</f>
        <v>0</v>
      </c>
      <c r="R60" s="140">
        <f>R40-R50+R57</f>
        <v>0</v>
      </c>
      <c r="S60" s="3"/>
    </row>
    <row r="61" ht="12.75">
      <c r="S61" s="3"/>
    </row>
    <row r="62" spans="1:19" ht="12.75" customHeight="1">
      <c r="A62" s="243" t="s">
        <v>181</v>
      </c>
      <c r="B62" s="244"/>
      <c r="C62" s="244"/>
      <c r="D62" s="258"/>
      <c r="E62" s="44"/>
      <c r="F62" s="44"/>
      <c r="G62" s="44"/>
      <c r="H62" s="44"/>
      <c r="I62" s="44"/>
      <c r="J62" s="44"/>
      <c r="K62" s="44"/>
      <c r="L62" s="44"/>
      <c r="M62" s="44"/>
      <c r="N62" s="44"/>
      <c r="O62" s="44"/>
      <c r="P62" s="44"/>
      <c r="Q62" s="44"/>
      <c r="R62" s="44"/>
      <c r="S62" s="3"/>
    </row>
    <row r="63" spans="1:19" ht="16.5" customHeight="1" hidden="1">
      <c r="A63" s="49" t="s">
        <v>18</v>
      </c>
      <c r="B63" s="250" t="s">
        <v>180</v>
      </c>
      <c r="C63" s="251"/>
      <c r="D63" s="141">
        <f>1/(1+0.05)^(D8-1)</f>
        <v>1</v>
      </c>
      <c r="E63" s="141">
        <f>1/(1+0.04)^(E8-1)</f>
        <v>0.9615384615384615</v>
      </c>
      <c r="F63" s="141">
        <f>1/(1+0.04)^(F8-1)</f>
        <v>0.9245562130177514</v>
      </c>
      <c r="G63" s="141">
        <f aca="true" t="shared" si="34" ref="G63:R63">1/(1+0.04)^(G8-1)</f>
        <v>0.8889963586709149</v>
      </c>
      <c r="H63" s="141">
        <f t="shared" si="34"/>
        <v>0.8548041910297257</v>
      </c>
      <c r="I63" s="141">
        <f t="shared" si="34"/>
        <v>0.8219271067593515</v>
      </c>
      <c r="J63" s="141">
        <f t="shared" si="34"/>
        <v>0.7903145257301457</v>
      </c>
      <c r="K63" s="141">
        <f t="shared" si="34"/>
        <v>0.7599178132020633</v>
      </c>
      <c r="L63" s="141">
        <f t="shared" si="34"/>
        <v>0.7306902050019838</v>
      </c>
      <c r="M63" s="141">
        <f t="shared" si="34"/>
        <v>0.7025867355788304</v>
      </c>
      <c r="N63" s="141">
        <f t="shared" si="34"/>
        <v>0.6755641688257985</v>
      </c>
      <c r="O63" s="141">
        <f t="shared" si="34"/>
        <v>0.6495809315632679</v>
      </c>
      <c r="P63" s="141">
        <f t="shared" si="34"/>
        <v>0.6245970495800651</v>
      </c>
      <c r="Q63" s="141">
        <f t="shared" si="34"/>
        <v>0.600574086134678</v>
      </c>
      <c r="R63" s="141">
        <f t="shared" si="34"/>
        <v>0.5774750828218058</v>
      </c>
      <c r="S63" s="3"/>
    </row>
    <row r="64" spans="1:19" ht="12.75" hidden="1">
      <c r="A64" s="33" t="s">
        <v>19</v>
      </c>
      <c r="C64" s="33" t="s">
        <v>20</v>
      </c>
      <c r="D64" s="142"/>
      <c r="E64" s="142"/>
      <c r="F64" s="142"/>
      <c r="G64" s="142"/>
      <c r="H64" s="142"/>
      <c r="I64" s="142"/>
      <c r="J64" s="142"/>
      <c r="K64" s="142"/>
      <c r="L64" s="142"/>
      <c r="M64" s="142"/>
      <c r="N64" s="142"/>
      <c r="O64" s="142"/>
      <c r="P64" s="142"/>
      <c r="Q64" s="142"/>
      <c r="R64" s="142"/>
      <c r="S64" s="3"/>
    </row>
    <row r="65" spans="3:19" ht="12.75" hidden="1">
      <c r="C65" s="33" t="s">
        <v>21</v>
      </c>
      <c r="D65" s="142"/>
      <c r="E65" s="142"/>
      <c r="F65" s="142"/>
      <c r="G65" s="142"/>
      <c r="H65" s="142"/>
      <c r="I65" s="142"/>
      <c r="J65" s="142"/>
      <c r="K65" s="142"/>
      <c r="L65" s="142"/>
      <c r="M65" s="142"/>
      <c r="N65" s="142"/>
      <c r="O65" s="142"/>
      <c r="P65" s="142"/>
      <c r="Q65" s="142"/>
      <c r="R65" s="142">
        <f>R57*R63</f>
        <v>0</v>
      </c>
      <c r="S65" s="3"/>
    </row>
    <row r="66" spans="1:19" ht="12.75">
      <c r="A66" s="49" t="s">
        <v>18</v>
      </c>
      <c r="B66" s="250" t="s">
        <v>182</v>
      </c>
      <c r="C66" s="251" t="s">
        <v>22</v>
      </c>
      <c r="D66" s="140">
        <f>(D40-D50)*D63</f>
        <v>0</v>
      </c>
      <c r="E66" s="140">
        <f aca="true" t="shared" si="35" ref="E66:Q66">(E40-E50)*E63</f>
        <v>0</v>
      </c>
      <c r="F66" s="140">
        <f t="shared" si="35"/>
        <v>0</v>
      </c>
      <c r="G66" s="140">
        <f t="shared" si="35"/>
        <v>0</v>
      </c>
      <c r="H66" s="140">
        <f t="shared" si="35"/>
        <v>0</v>
      </c>
      <c r="I66" s="140">
        <f t="shared" si="35"/>
        <v>0</v>
      </c>
      <c r="J66" s="140">
        <f t="shared" si="35"/>
        <v>0</v>
      </c>
      <c r="K66" s="140">
        <f t="shared" si="35"/>
        <v>0</v>
      </c>
      <c r="L66" s="140">
        <f t="shared" si="35"/>
        <v>0</v>
      </c>
      <c r="M66" s="140">
        <f t="shared" si="35"/>
        <v>0</v>
      </c>
      <c r="N66" s="140">
        <f t="shared" si="35"/>
        <v>0</v>
      </c>
      <c r="O66" s="140">
        <f t="shared" si="35"/>
        <v>0</v>
      </c>
      <c r="P66" s="140">
        <f t="shared" si="35"/>
        <v>0</v>
      </c>
      <c r="Q66" s="140">
        <f t="shared" si="35"/>
        <v>0</v>
      </c>
      <c r="R66" s="140">
        <f>(R40-R50)*R63+R65</f>
        <v>0</v>
      </c>
      <c r="S66" s="3"/>
    </row>
    <row r="67" spans="19:25" ht="12.75" customHeight="1">
      <c r="S67" s="3"/>
      <c r="T67" s="249" t="s">
        <v>191</v>
      </c>
      <c r="U67" s="186"/>
      <c r="V67" s="186"/>
      <c r="W67" s="186"/>
      <c r="X67" s="186"/>
      <c r="Y67" s="187"/>
    </row>
    <row r="68" spans="1:25" ht="12" customHeight="1" hidden="1">
      <c r="A68" s="259" t="s">
        <v>71</v>
      </c>
      <c r="B68" s="259"/>
      <c r="C68" s="259"/>
      <c r="D68" s="259"/>
      <c r="T68" s="188"/>
      <c r="U68" s="189"/>
      <c r="V68" s="189"/>
      <c r="W68" s="189"/>
      <c r="X68" s="189"/>
      <c r="Y68" s="190"/>
    </row>
    <row r="69" spans="2:25" ht="12" customHeight="1" hidden="1">
      <c r="B69" s="296" t="s">
        <v>72</v>
      </c>
      <c r="C69" s="296"/>
      <c r="D69" s="299"/>
      <c r="E69" s="299"/>
      <c r="T69" s="188"/>
      <c r="U69" s="189"/>
      <c r="V69" s="189"/>
      <c r="W69" s="189"/>
      <c r="X69" s="189"/>
      <c r="Y69" s="190"/>
    </row>
    <row r="70" spans="2:25" ht="12" customHeight="1" hidden="1">
      <c r="B70" s="296" t="s">
        <v>73</v>
      </c>
      <c r="C70" s="296"/>
      <c r="D70" s="299"/>
      <c r="E70" s="299"/>
      <c r="T70" s="188"/>
      <c r="U70" s="189"/>
      <c r="V70" s="189"/>
      <c r="W70" s="189"/>
      <c r="X70" s="189"/>
      <c r="Y70" s="190"/>
    </row>
    <row r="71" spans="2:25" ht="12" customHeight="1" hidden="1">
      <c r="B71" s="296" t="s">
        <v>146</v>
      </c>
      <c r="C71" s="296"/>
      <c r="D71" s="300"/>
      <c r="E71" s="300"/>
      <c r="T71" s="188"/>
      <c r="U71" s="189"/>
      <c r="V71" s="189"/>
      <c r="W71" s="189"/>
      <c r="X71" s="189"/>
      <c r="Y71" s="190"/>
    </row>
    <row r="72" spans="20:25" ht="12" customHeight="1" hidden="1">
      <c r="T72" s="188"/>
      <c r="U72" s="189"/>
      <c r="V72" s="189"/>
      <c r="W72" s="189"/>
      <c r="X72" s="189"/>
      <c r="Y72" s="190"/>
    </row>
    <row r="73" spans="1:25" ht="12" customHeight="1" hidden="1">
      <c r="A73" s="259" t="s">
        <v>74</v>
      </c>
      <c r="B73" s="259"/>
      <c r="C73" s="259"/>
      <c r="D73" s="259"/>
      <c r="T73" s="188"/>
      <c r="U73" s="189"/>
      <c r="V73" s="189"/>
      <c r="W73" s="189"/>
      <c r="X73" s="189"/>
      <c r="Y73" s="190"/>
    </row>
    <row r="74" spans="2:25" ht="12" customHeight="1" hidden="1">
      <c r="B74" s="296" t="s">
        <v>17</v>
      </c>
      <c r="C74" s="298"/>
      <c r="D74" s="300"/>
      <c r="E74" s="300"/>
      <c r="T74" s="188"/>
      <c r="U74" s="189"/>
      <c r="V74" s="189"/>
      <c r="W74" s="189"/>
      <c r="X74" s="189"/>
      <c r="Y74" s="190"/>
    </row>
    <row r="75" spans="20:25" ht="12" customHeight="1" hidden="1">
      <c r="T75" s="188"/>
      <c r="U75" s="189"/>
      <c r="V75" s="189"/>
      <c r="W75" s="189"/>
      <c r="X75" s="189"/>
      <c r="Y75" s="190"/>
    </row>
    <row r="76" spans="20:25" ht="12" customHeight="1" hidden="1">
      <c r="T76" s="188"/>
      <c r="U76" s="189"/>
      <c r="V76" s="189"/>
      <c r="W76" s="189"/>
      <c r="X76" s="189"/>
      <c r="Y76" s="190"/>
    </row>
    <row r="77" spans="1:25" ht="24" customHeight="1">
      <c r="A77" s="243" t="s">
        <v>187</v>
      </c>
      <c r="B77" s="244"/>
      <c r="C77" s="244"/>
      <c r="D77" s="244"/>
      <c r="E77" s="244"/>
      <c r="F77" s="244"/>
      <c r="G77" s="244"/>
      <c r="H77" s="247">
        <f>IF(SUM(D66:R66)&lt;0,0,SUM(D66:R66))</f>
        <v>0</v>
      </c>
      <c r="I77" s="248"/>
      <c r="T77" s="188"/>
      <c r="U77" s="189"/>
      <c r="V77" s="189"/>
      <c r="W77" s="189"/>
      <c r="X77" s="189"/>
      <c r="Y77" s="190"/>
    </row>
    <row r="78" spans="20:25" ht="12.75" customHeight="1">
      <c r="T78" s="188"/>
      <c r="U78" s="189"/>
      <c r="V78" s="189"/>
      <c r="W78" s="189"/>
      <c r="X78" s="189"/>
      <c r="Y78" s="190"/>
    </row>
    <row r="79" spans="1:25" ht="24" customHeight="1">
      <c r="A79" s="243" t="s">
        <v>189</v>
      </c>
      <c r="B79" s="244"/>
      <c r="C79" s="244"/>
      <c r="D79" s="244"/>
      <c r="E79" s="244"/>
      <c r="F79" s="244"/>
      <c r="G79" s="244"/>
      <c r="H79" s="245"/>
      <c r="I79" s="246"/>
      <c r="T79" s="188"/>
      <c r="U79" s="189"/>
      <c r="V79" s="189"/>
      <c r="W79" s="189"/>
      <c r="X79" s="189"/>
      <c r="Y79" s="190"/>
    </row>
    <row r="80" spans="20:25" ht="10.5" customHeight="1">
      <c r="T80" s="188"/>
      <c r="U80" s="189"/>
      <c r="V80" s="189"/>
      <c r="W80" s="189"/>
      <c r="X80" s="189"/>
      <c r="Y80" s="190"/>
    </row>
    <row r="81" spans="1:25" ht="24" customHeight="1">
      <c r="A81" s="243" t="s">
        <v>188</v>
      </c>
      <c r="B81" s="244"/>
      <c r="C81" s="244"/>
      <c r="D81" s="244"/>
      <c r="E81" s="244"/>
      <c r="F81" s="244"/>
      <c r="G81" s="244"/>
      <c r="H81" s="247">
        <f>H77-H79</f>
        <v>0</v>
      </c>
      <c r="I81" s="248"/>
      <c r="T81" s="188"/>
      <c r="U81" s="189"/>
      <c r="V81" s="189"/>
      <c r="W81" s="189"/>
      <c r="X81" s="189"/>
      <c r="Y81" s="190"/>
    </row>
    <row r="82" spans="20:25" ht="12" customHeight="1">
      <c r="T82" s="188"/>
      <c r="U82" s="189"/>
      <c r="V82" s="189"/>
      <c r="W82" s="189"/>
      <c r="X82" s="189"/>
      <c r="Y82" s="190"/>
    </row>
    <row r="83" spans="1:25" ht="12.75" customHeight="1">
      <c r="A83" s="261" t="s">
        <v>160</v>
      </c>
      <c r="B83" s="262"/>
      <c r="C83" s="262"/>
      <c r="D83" s="263"/>
      <c r="E83" s="261" t="s">
        <v>168</v>
      </c>
      <c r="F83" s="262"/>
      <c r="G83" s="262"/>
      <c r="H83" s="262"/>
      <c r="I83" s="262"/>
      <c r="J83" s="263"/>
      <c r="T83" s="188"/>
      <c r="U83" s="189"/>
      <c r="V83" s="189"/>
      <c r="W83" s="189"/>
      <c r="X83" s="189"/>
      <c r="Y83" s="190"/>
    </row>
    <row r="84" spans="1:25" ht="12">
      <c r="A84" s="267"/>
      <c r="B84" s="268"/>
      <c r="C84" s="268"/>
      <c r="D84" s="269"/>
      <c r="E84" s="253"/>
      <c r="F84" s="253"/>
      <c r="G84" s="253"/>
      <c r="H84" s="253"/>
      <c r="I84" s="253"/>
      <c r="J84" s="253"/>
      <c r="T84" s="188"/>
      <c r="U84" s="189"/>
      <c r="V84" s="189"/>
      <c r="W84" s="189"/>
      <c r="X84" s="189"/>
      <c r="Y84" s="190"/>
    </row>
    <row r="85" spans="1:25" ht="12">
      <c r="A85" s="270"/>
      <c r="B85" s="271"/>
      <c r="C85" s="271"/>
      <c r="D85" s="272"/>
      <c r="E85" s="253"/>
      <c r="F85" s="253"/>
      <c r="G85" s="253"/>
      <c r="H85" s="253"/>
      <c r="I85" s="253"/>
      <c r="J85" s="253"/>
      <c r="T85" s="191"/>
      <c r="U85" s="192"/>
      <c r="V85" s="192"/>
      <c r="W85" s="192"/>
      <c r="X85" s="192"/>
      <c r="Y85" s="193"/>
    </row>
    <row r="86" spans="1:10" ht="12">
      <c r="A86" s="270"/>
      <c r="B86" s="271"/>
      <c r="C86" s="271"/>
      <c r="D86" s="272"/>
      <c r="E86" s="253"/>
      <c r="F86" s="253"/>
      <c r="G86" s="253"/>
      <c r="H86" s="253"/>
      <c r="I86" s="253"/>
      <c r="J86" s="253"/>
    </row>
    <row r="87" spans="1:10" ht="12">
      <c r="A87" s="270"/>
      <c r="B87" s="271"/>
      <c r="C87" s="271"/>
      <c r="D87" s="272"/>
      <c r="E87" s="253"/>
      <c r="F87" s="253"/>
      <c r="G87" s="253"/>
      <c r="H87" s="253"/>
      <c r="I87" s="253"/>
      <c r="J87" s="253"/>
    </row>
    <row r="88" spans="1:10" ht="12">
      <c r="A88" s="270"/>
      <c r="B88" s="271"/>
      <c r="C88" s="271"/>
      <c r="D88" s="272"/>
      <c r="E88" s="253"/>
      <c r="F88" s="253"/>
      <c r="G88" s="253"/>
      <c r="H88" s="253"/>
      <c r="I88" s="253"/>
      <c r="J88" s="253"/>
    </row>
    <row r="89" spans="1:10" ht="12">
      <c r="A89" s="270"/>
      <c r="B89" s="271"/>
      <c r="C89" s="271"/>
      <c r="D89" s="272"/>
      <c r="E89" s="253"/>
      <c r="F89" s="253"/>
      <c r="G89" s="253"/>
      <c r="H89" s="253"/>
      <c r="I89" s="253"/>
      <c r="J89" s="253"/>
    </row>
    <row r="90" spans="1:10" ht="12">
      <c r="A90" s="270"/>
      <c r="B90" s="271"/>
      <c r="C90" s="271"/>
      <c r="D90" s="272"/>
      <c r="E90" s="253"/>
      <c r="F90" s="253"/>
      <c r="G90" s="253"/>
      <c r="H90" s="253"/>
      <c r="I90" s="253"/>
      <c r="J90" s="253"/>
    </row>
    <row r="91" spans="1:10" ht="12">
      <c r="A91" s="270"/>
      <c r="B91" s="271"/>
      <c r="C91" s="271"/>
      <c r="D91" s="272"/>
      <c r="E91" s="253"/>
      <c r="F91" s="253"/>
      <c r="G91" s="253"/>
      <c r="H91" s="253"/>
      <c r="I91" s="253"/>
      <c r="J91" s="253"/>
    </row>
    <row r="92" spans="1:10" ht="12">
      <c r="A92" s="273"/>
      <c r="B92" s="274"/>
      <c r="C92" s="274"/>
      <c r="D92" s="275"/>
      <c r="E92" s="253"/>
      <c r="F92" s="253"/>
      <c r="G92" s="253"/>
      <c r="H92" s="253"/>
      <c r="I92" s="253"/>
      <c r="J92" s="253"/>
    </row>
    <row r="93" spans="1:10" ht="15.75" customHeight="1">
      <c r="A93" s="264" t="s">
        <v>161</v>
      </c>
      <c r="B93" s="264"/>
      <c r="C93" s="264"/>
      <c r="D93" s="264"/>
      <c r="E93" s="252"/>
      <c r="F93" s="252"/>
      <c r="G93" s="252"/>
      <c r="H93" s="252"/>
      <c r="I93" s="252"/>
      <c r="J93" s="252"/>
    </row>
    <row r="94" spans="1:10" ht="15.75" customHeight="1">
      <c r="A94" s="265" t="s">
        <v>167</v>
      </c>
      <c r="B94" s="265"/>
      <c r="C94" s="265"/>
      <c r="D94" s="265"/>
      <c r="E94" s="276" t="str">
        <f>IF('I_Front page'!A39=0,,'I_Front page'!A39)</f>
        <v>Type title of the institution in original language here</v>
      </c>
      <c r="F94" s="276"/>
      <c r="G94" s="276"/>
      <c r="H94" s="276"/>
      <c r="I94" s="276"/>
      <c r="J94" s="276"/>
    </row>
    <row r="95" spans="1:10" ht="15.75" customHeight="1">
      <c r="A95" s="266" t="s">
        <v>162</v>
      </c>
      <c r="B95" s="266"/>
      <c r="C95" s="266"/>
      <c r="D95" s="266"/>
      <c r="E95" s="252"/>
      <c r="F95" s="252"/>
      <c r="G95" s="252"/>
      <c r="H95" s="252"/>
      <c r="I95" s="252"/>
      <c r="J95" s="252"/>
    </row>
  </sheetData>
  <sheetProtection password="9241" sheet="1"/>
  <mergeCells count="63">
    <mergeCell ref="P1:R1"/>
    <mergeCell ref="B63:C63"/>
    <mergeCell ref="B74:C74"/>
    <mergeCell ref="D69:E69"/>
    <mergeCell ref="D70:E70"/>
    <mergeCell ref="D71:E71"/>
    <mergeCell ref="D74:E74"/>
    <mergeCell ref="A73:D73"/>
    <mergeCell ref="B69:C69"/>
    <mergeCell ref="B70:C70"/>
    <mergeCell ref="B71:C71"/>
    <mergeCell ref="A52:D52"/>
    <mergeCell ref="B60:C60"/>
    <mergeCell ref="B49:C49"/>
    <mergeCell ref="B57:C57"/>
    <mergeCell ref="B54:C54"/>
    <mergeCell ref="A62:D62"/>
    <mergeCell ref="B53:C53"/>
    <mergeCell ref="A56:D56"/>
    <mergeCell ref="A50:C50"/>
    <mergeCell ref="B24:C24"/>
    <mergeCell ref="B27:C27"/>
    <mergeCell ref="B31:C31"/>
    <mergeCell ref="B48:C48"/>
    <mergeCell ref="A40:C40"/>
    <mergeCell ref="A43:R43"/>
    <mergeCell ref="A3:R3"/>
    <mergeCell ref="B9:C9"/>
    <mergeCell ref="A4:R4"/>
    <mergeCell ref="D6:R6"/>
    <mergeCell ref="A6:A7"/>
    <mergeCell ref="B6:C7"/>
    <mergeCell ref="B8:C8"/>
    <mergeCell ref="B1:G1"/>
    <mergeCell ref="A83:D83"/>
    <mergeCell ref="A93:D93"/>
    <mergeCell ref="A94:D94"/>
    <mergeCell ref="A95:D95"/>
    <mergeCell ref="E83:J83"/>
    <mergeCell ref="A84:D92"/>
    <mergeCell ref="E93:J93"/>
    <mergeCell ref="E94:J94"/>
    <mergeCell ref="B46:C46"/>
    <mergeCell ref="E95:J95"/>
    <mergeCell ref="E84:J92"/>
    <mergeCell ref="B45:C45"/>
    <mergeCell ref="B44:C44"/>
    <mergeCell ref="B15:C15"/>
    <mergeCell ref="B21:C21"/>
    <mergeCell ref="B38:C38"/>
    <mergeCell ref="B34:C34"/>
    <mergeCell ref="A59:D59"/>
    <mergeCell ref="A68:D68"/>
    <mergeCell ref="A79:G79"/>
    <mergeCell ref="H79:I79"/>
    <mergeCell ref="A81:G81"/>
    <mergeCell ref="H81:I81"/>
    <mergeCell ref="T67:Y85"/>
    <mergeCell ref="T8:Y28"/>
    <mergeCell ref="B66:C66"/>
    <mergeCell ref="A77:G77"/>
    <mergeCell ref="H77:I77"/>
    <mergeCell ref="B47:C47"/>
  </mergeCells>
  <conditionalFormatting sqref="E11">
    <cfRule type="expression" priority="88" dxfId="0" stopIfTrue="1">
      <formula>$AA$8=$AA$7</formula>
    </cfRule>
  </conditionalFormatting>
  <conditionalFormatting sqref="E10">
    <cfRule type="expression" priority="87" dxfId="0" stopIfTrue="1">
      <formula>$AA$8=$AA$7</formula>
    </cfRule>
  </conditionalFormatting>
  <conditionalFormatting sqref="E12">
    <cfRule type="expression" priority="86" dxfId="0" stopIfTrue="1">
      <formula>$AA$8=$AA$7</formula>
    </cfRule>
  </conditionalFormatting>
  <conditionalFormatting sqref="E13">
    <cfRule type="expression" priority="85" dxfId="0" stopIfTrue="1">
      <formula>$AA$8=$AA$7</formula>
    </cfRule>
  </conditionalFormatting>
  <conditionalFormatting sqref="E14">
    <cfRule type="expression" priority="84" dxfId="0" stopIfTrue="1">
      <formula>$AA$8=$AA$7</formula>
    </cfRule>
  </conditionalFormatting>
  <conditionalFormatting sqref="E16">
    <cfRule type="expression" priority="83" dxfId="0" stopIfTrue="1">
      <formula>$AA$8=$AA$7</formula>
    </cfRule>
  </conditionalFormatting>
  <conditionalFormatting sqref="E17">
    <cfRule type="expression" priority="82" dxfId="0" stopIfTrue="1">
      <formula>$AA$8=$AA$7</formula>
    </cfRule>
  </conditionalFormatting>
  <conditionalFormatting sqref="E18">
    <cfRule type="expression" priority="81" dxfId="0" stopIfTrue="1">
      <formula>$AA$8=$AA$7</formula>
    </cfRule>
  </conditionalFormatting>
  <conditionalFormatting sqref="E19">
    <cfRule type="expression" priority="80" dxfId="0" stopIfTrue="1">
      <formula>$AA$8=$AA$7</formula>
    </cfRule>
  </conditionalFormatting>
  <conditionalFormatting sqref="E20">
    <cfRule type="expression" priority="79" dxfId="0" stopIfTrue="1">
      <formula>$AA$8=$AA$7</formula>
    </cfRule>
  </conditionalFormatting>
  <conditionalFormatting sqref="E22">
    <cfRule type="expression" priority="78" dxfId="0" stopIfTrue="1">
      <formula>$AA$8=$AA$7</formula>
    </cfRule>
  </conditionalFormatting>
  <conditionalFormatting sqref="E23">
    <cfRule type="expression" priority="77" dxfId="0" stopIfTrue="1">
      <formula>$AA$8=$AA$7</formula>
    </cfRule>
  </conditionalFormatting>
  <conditionalFormatting sqref="E25">
    <cfRule type="expression" priority="76" dxfId="0" stopIfTrue="1">
      <formula>$AA$8=$AA$7</formula>
    </cfRule>
  </conditionalFormatting>
  <conditionalFormatting sqref="E26">
    <cfRule type="expression" priority="75" dxfId="0" stopIfTrue="1">
      <formula>$AA$8=$AA$7</formula>
    </cfRule>
  </conditionalFormatting>
  <conditionalFormatting sqref="E28">
    <cfRule type="expression" priority="74" dxfId="0" stopIfTrue="1">
      <formula>$AA$8=$AA$7</formula>
    </cfRule>
  </conditionalFormatting>
  <conditionalFormatting sqref="E29">
    <cfRule type="expression" priority="73" dxfId="0" stopIfTrue="1">
      <formula>$AA$8=$AA$7</formula>
    </cfRule>
  </conditionalFormatting>
  <conditionalFormatting sqref="E30">
    <cfRule type="expression" priority="72" dxfId="0" stopIfTrue="1">
      <formula>$AA$8=$AA$7</formula>
    </cfRule>
  </conditionalFormatting>
  <conditionalFormatting sqref="E32">
    <cfRule type="expression" priority="71" dxfId="0" stopIfTrue="1">
      <formula>$AA$8=$AA$7</formula>
    </cfRule>
  </conditionalFormatting>
  <conditionalFormatting sqref="E33">
    <cfRule type="expression" priority="70" dxfId="0" stopIfTrue="1">
      <formula>$AA$8=$AA$7</formula>
    </cfRule>
  </conditionalFormatting>
  <conditionalFormatting sqref="E35">
    <cfRule type="expression" priority="69" dxfId="0" stopIfTrue="1">
      <formula>$AA$8=$AA$7</formula>
    </cfRule>
  </conditionalFormatting>
  <conditionalFormatting sqref="E36">
    <cfRule type="expression" priority="68" dxfId="0" stopIfTrue="1">
      <formula>$AA$8=$AA$7</formula>
    </cfRule>
  </conditionalFormatting>
  <conditionalFormatting sqref="E37">
    <cfRule type="expression" priority="67" dxfId="0" stopIfTrue="1">
      <formula>$AA$8=$AA$7</formula>
    </cfRule>
  </conditionalFormatting>
  <conditionalFormatting sqref="E39">
    <cfRule type="expression" priority="66" dxfId="0" stopIfTrue="1">
      <formula>$AA$8=$AA$7</formula>
    </cfRule>
  </conditionalFormatting>
  <conditionalFormatting sqref="E44">
    <cfRule type="expression" priority="65" dxfId="0" stopIfTrue="1">
      <formula>$AA$8=$AA$7</formula>
    </cfRule>
  </conditionalFormatting>
  <conditionalFormatting sqref="E45">
    <cfRule type="expression" priority="64" dxfId="0" stopIfTrue="1">
      <formula>$AA$8=$AA$7</formula>
    </cfRule>
  </conditionalFormatting>
  <conditionalFormatting sqref="E46">
    <cfRule type="expression" priority="63" dxfId="0" stopIfTrue="1">
      <formula>$AA$8=$AA$7</formula>
    </cfRule>
  </conditionalFormatting>
  <conditionalFormatting sqref="E47">
    <cfRule type="expression" priority="62" dxfId="0" stopIfTrue="1">
      <formula>$AA$8=$AA$7</formula>
    </cfRule>
  </conditionalFormatting>
  <conditionalFormatting sqref="E48">
    <cfRule type="expression" priority="61" dxfId="0" stopIfTrue="1">
      <formula>$AA$8=$AA$7</formula>
    </cfRule>
  </conditionalFormatting>
  <conditionalFormatting sqref="E49">
    <cfRule type="expression" priority="60" dxfId="0" stopIfTrue="1">
      <formula>$AA$8=$AA$7</formula>
    </cfRule>
  </conditionalFormatting>
  <conditionalFormatting sqref="F11">
    <cfRule type="expression" priority="59" dxfId="0" stopIfTrue="1">
      <formula>$AA$9&lt;2</formula>
    </cfRule>
  </conditionalFormatting>
  <conditionalFormatting sqref="F12">
    <cfRule type="expression" priority="57" dxfId="0" stopIfTrue="1">
      <formula>$AA$9&lt;2</formula>
    </cfRule>
  </conditionalFormatting>
  <conditionalFormatting sqref="F13">
    <cfRule type="expression" priority="56" dxfId="0" stopIfTrue="1">
      <formula>$AA$9&lt;2</formula>
    </cfRule>
  </conditionalFormatting>
  <conditionalFormatting sqref="F14">
    <cfRule type="expression" priority="55" dxfId="0" stopIfTrue="1">
      <formula>$AA$9&lt;2</formula>
    </cfRule>
  </conditionalFormatting>
  <conditionalFormatting sqref="F16">
    <cfRule type="expression" priority="54" dxfId="0" stopIfTrue="1">
      <formula>$AA$9&lt;2</formula>
    </cfRule>
  </conditionalFormatting>
  <conditionalFormatting sqref="F17">
    <cfRule type="expression" priority="53" dxfId="0" stopIfTrue="1">
      <formula>$AA$9&lt;2</formula>
    </cfRule>
  </conditionalFormatting>
  <conditionalFormatting sqref="F18">
    <cfRule type="expression" priority="52" dxfId="0" stopIfTrue="1">
      <formula>$AA$9&lt;2</formula>
    </cfRule>
  </conditionalFormatting>
  <conditionalFormatting sqref="F19">
    <cfRule type="expression" priority="51" dxfId="0" stopIfTrue="1">
      <formula>$AA$9&lt;2</formula>
    </cfRule>
  </conditionalFormatting>
  <conditionalFormatting sqref="F20">
    <cfRule type="expression" priority="50" dxfId="0" stopIfTrue="1">
      <formula>$AA$9&lt;2</formula>
    </cfRule>
  </conditionalFormatting>
  <conditionalFormatting sqref="F22">
    <cfRule type="expression" priority="49" dxfId="0" stopIfTrue="1">
      <formula>$AA$9&lt;2</formula>
    </cfRule>
  </conditionalFormatting>
  <conditionalFormatting sqref="F23">
    <cfRule type="expression" priority="48" dxfId="0" stopIfTrue="1">
      <formula>$AA$9&lt;2</formula>
    </cfRule>
  </conditionalFormatting>
  <conditionalFormatting sqref="F25">
    <cfRule type="expression" priority="47" dxfId="0" stopIfTrue="1">
      <formula>$AA$9&lt;2</formula>
    </cfRule>
  </conditionalFormatting>
  <conditionalFormatting sqref="F26">
    <cfRule type="expression" priority="46" dxfId="0" stopIfTrue="1">
      <formula>$AA$9&lt;2</formula>
    </cfRule>
  </conditionalFormatting>
  <conditionalFormatting sqref="F28">
    <cfRule type="expression" priority="45" dxfId="0" stopIfTrue="1">
      <formula>$AA$9&lt;2</formula>
    </cfRule>
  </conditionalFormatting>
  <conditionalFormatting sqref="F29">
    <cfRule type="expression" priority="44" dxfId="0" stopIfTrue="1">
      <formula>$AA$9&lt;2</formula>
    </cfRule>
  </conditionalFormatting>
  <conditionalFormatting sqref="F30">
    <cfRule type="expression" priority="43" dxfId="0" stopIfTrue="1">
      <formula>$AA$9&lt;2</formula>
    </cfRule>
  </conditionalFormatting>
  <conditionalFormatting sqref="F32">
    <cfRule type="expression" priority="42" dxfId="0" stopIfTrue="1">
      <formula>$AA$9&lt;2</formula>
    </cfRule>
  </conditionalFormatting>
  <conditionalFormatting sqref="F33">
    <cfRule type="expression" priority="41" dxfId="0" stopIfTrue="1">
      <formula>$AA$9&lt;2</formula>
    </cfRule>
  </conditionalFormatting>
  <conditionalFormatting sqref="F35">
    <cfRule type="expression" priority="40" dxfId="0" stopIfTrue="1">
      <formula>$AA$9&lt;2</formula>
    </cfRule>
  </conditionalFormatting>
  <conditionalFormatting sqref="F36">
    <cfRule type="expression" priority="39" dxfId="0" stopIfTrue="1">
      <formula>$AA$9&lt;2</formula>
    </cfRule>
  </conditionalFormatting>
  <conditionalFormatting sqref="F37">
    <cfRule type="expression" priority="38" dxfId="0" stopIfTrue="1">
      <formula>$AA$9&lt;2</formula>
    </cfRule>
  </conditionalFormatting>
  <conditionalFormatting sqref="F39">
    <cfRule type="expression" priority="37" dxfId="0" stopIfTrue="1">
      <formula>$AA$9&lt;2</formula>
    </cfRule>
  </conditionalFormatting>
  <conditionalFormatting sqref="F44">
    <cfRule type="expression" priority="36" dxfId="0" stopIfTrue="1">
      <formula>$AA$9&lt;2</formula>
    </cfRule>
  </conditionalFormatting>
  <conditionalFormatting sqref="F45">
    <cfRule type="expression" priority="35" dxfId="0" stopIfTrue="1">
      <formula>$AA$9&lt;2</formula>
    </cfRule>
  </conditionalFormatting>
  <conditionalFormatting sqref="F46">
    <cfRule type="expression" priority="34" dxfId="0" stopIfTrue="1">
      <formula>$AA$9&lt;2</formula>
    </cfRule>
  </conditionalFormatting>
  <conditionalFormatting sqref="F47">
    <cfRule type="expression" priority="33" dxfId="0" stopIfTrue="1">
      <formula>$AA$9&lt;2</formula>
    </cfRule>
  </conditionalFormatting>
  <conditionalFormatting sqref="F48">
    <cfRule type="expression" priority="32" dxfId="0" stopIfTrue="1">
      <formula>$AA$9&lt;2</formula>
    </cfRule>
  </conditionalFormatting>
  <conditionalFormatting sqref="F49">
    <cfRule type="expression" priority="31" dxfId="0" stopIfTrue="1">
      <formula>$AA$9&lt;2</formula>
    </cfRule>
  </conditionalFormatting>
  <conditionalFormatting sqref="G10">
    <cfRule type="expression" priority="30" dxfId="0" stopIfTrue="1">
      <formula>$AA$9&lt;3</formula>
    </cfRule>
  </conditionalFormatting>
  <conditionalFormatting sqref="G11">
    <cfRule type="expression" priority="29" dxfId="0" stopIfTrue="1">
      <formula>$AA$9&lt;3</formula>
    </cfRule>
  </conditionalFormatting>
  <conditionalFormatting sqref="G12">
    <cfRule type="expression" priority="28" dxfId="0" stopIfTrue="1">
      <formula>$AA$9&lt;3</formula>
    </cfRule>
  </conditionalFormatting>
  <conditionalFormatting sqref="G13">
    <cfRule type="expression" priority="27" dxfId="0" stopIfTrue="1">
      <formula>$AA$9&lt;3</formula>
    </cfRule>
  </conditionalFormatting>
  <conditionalFormatting sqref="G14">
    <cfRule type="expression" priority="26" dxfId="0" stopIfTrue="1">
      <formula>$AA$9&lt;3</formula>
    </cfRule>
  </conditionalFormatting>
  <conditionalFormatting sqref="G16">
    <cfRule type="expression" priority="25" dxfId="0" stopIfTrue="1">
      <formula>$AA$9&lt;3</formula>
    </cfRule>
  </conditionalFormatting>
  <conditionalFormatting sqref="G17">
    <cfRule type="expression" priority="24" dxfId="0" stopIfTrue="1">
      <formula>$AA$9&lt;3</formula>
    </cfRule>
  </conditionalFormatting>
  <conditionalFormatting sqref="G18">
    <cfRule type="expression" priority="23" dxfId="0" stopIfTrue="1">
      <formula>$AA$9&lt;3</formula>
    </cfRule>
  </conditionalFormatting>
  <conditionalFormatting sqref="G19">
    <cfRule type="expression" priority="22" dxfId="0" stopIfTrue="1">
      <formula>$AA$9&lt;3</formula>
    </cfRule>
  </conditionalFormatting>
  <conditionalFormatting sqref="G20">
    <cfRule type="expression" priority="21" dxfId="0" stopIfTrue="1">
      <formula>$AA$9&lt;3</formula>
    </cfRule>
  </conditionalFormatting>
  <conditionalFormatting sqref="G22">
    <cfRule type="expression" priority="20" dxfId="0" stopIfTrue="1">
      <formula>$AA$9&lt;3</formula>
    </cfRule>
  </conditionalFormatting>
  <conditionalFormatting sqref="G23">
    <cfRule type="expression" priority="19" dxfId="0" stopIfTrue="1">
      <formula>$AA$9&lt;3</formula>
    </cfRule>
  </conditionalFormatting>
  <conditionalFormatting sqref="G25">
    <cfRule type="expression" priority="18" dxfId="0" stopIfTrue="1">
      <formula>$AA$9&lt;3</formula>
    </cfRule>
  </conditionalFormatting>
  <conditionalFormatting sqref="G26">
    <cfRule type="expression" priority="17" dxfId="0" stopIfTrue="1">
      <formula>$AA$9&lt;3</formula>
    </cfRule>
  </conditionalFormatting>
  <conditionalFormatting sqref="G28">
    <cfRule type="expression" priority="16" dxfId="0" stopIfTrue="1">
      <formula>$AA$9&lt;3</formula>
    </cfRule>
  </conditionalFormatting>
  <conditionalFormatting sqref="G29">
    <cfRule type="expression" priority="15" dxfId="0" stopIfTrue="1">
      <formula>$AA$9&lt;3</formula>
    </cfRule>
  </conditionalFormatting>
  <conditionalFormatting sqref="G30">
    <cfRule type="expression" priority="14" dxfId="0" stopIfTrue="1">
      <formula>$AA$9&lt;3</formula>
    </cfRule>
  </conditionalFormatting>
  <conditionalFormatting sqref="G32">
    <cfRule type="expression" priority="13" dxfId="0" stopIfTrue="1">
      <formula>$AA$9&lt;3</formula>
    </cfRule>
  </conditionalFormatting>
  <conditionalFormatting sqref="G33">
    <cfRule type="expression" priority="12" dxfId="0" stopIfTrue="1">
      <formula>$AA$9&lt;3</formula>
    </cfRule>
  </conditionalFormatting>
  <conditionalFormatting sqref="G35">
    <cfRule type="expression" priority="11" dxfId="0" stopIfTrue="1">
      <formula>$AA$9&lt;3</formula>
    </cfRule>
  </conditionalFormatting>
  <conditionalFormatting sqref="G36">
    <cfRule type="expression" priority="10" dxfId="0" stopIfTrue="1">
      <formula>$AA$9&lt;3</formula>
    </cfRule>
  </conditionalFormatting>
  <conditionalFormatting sqref="G37">
    <cfRule type="expression" priority="9" dxfId="0" stopIfTrue="1">
      <formula>$AA$9&lt;3</formula>
    </cfRule>
  </conditionalFormatting>
  <conditionalFormatting sqref="G39">
    <cfRule type="expression" priority="8" dxfId="0" stopIfTrue="1">
      <formula>$AA$9&lt;3</formula>
    </cfRule>
  </conditionalFormatting>
  <conditionalFormatting sqref="G44">
    <cfRule type="expression" priority="7" dxfId="0" stopIfTrue="1">
      <formula>$AA$9&lt;3</formula>
    </cfRule>
  </conditionalFormatting>
  <conditionalFormatting sqref="G45">
    <cfRule type="expression" priority="6" dxfId="0" stopIfTrue="1">
      <formula>$AA$9&lt;3</formula>
    </cfRule>
  </conditionalFormatting>
  <conditionalFormatting sqref="G46">
    <cfRule type="expression" priority="5" dxfId="0" stopIfTrue="1">
      <formula>$AA$9&lt;3</formula>
    </cfRule>
  </conditionalFormatting>
  <conditionalFormatting sqref="G47">
    <cfRule type="expression" priority="4" dxfId="0" stopIfTrue="1">
      <formula>$AA$9&lt;3</formula>
    </cfRule>
  </conditionalFormatting>
  <conditionalFormatting sqref="G48">
    <cfRule type="expression" priority="3" dxfId="0" stopIfTrue="1">
      <formula>$AA$9&lt;3</formula>
    </cfRule>
  </conditionalFormatting>
  <conditionalFormatting sqref="G49">
    <cfRule type="expression" priority="2" dxfId="0" stopIfTrue="1">
      <formula>$AA$9&lt;3</formula>
    </cfRule>
  </conditionalFormatting>
  <conditionalFormatting sqref="F10">
    <cfRule type="expression" priority="1" dxfId="0" stopIfTrue="1">
      <formula>$AA$9&lt;2</formula>
    </cfRule>
  </conditionalFormatting>
  <printOptions horizontalCentered="1"/>
  <pageMargins left="0.07874015748031496" right="0.11811023622047245" top="0.5905511811023623" bottom="0.7480314960629921" header="0.31496062992125984" footer="0.31496062992125984"/>
  <pageSetup fitToHeight="2" horizontalDpi="600" verticalDpi="600" orientation="landscape" paperSize="9" scale="73" r:id="rId1"/>
  <headerFooter alignWithMargins="0">
    <oddFooter>&amp;C&amp;A&amp;RPage &amp;P</oddFooter>
  </headerFooter>
  <rowBreaks count="1" manualBreakCount="1">
    <brk id="41"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Gintas Janusonis</dc:creator>
  <cp:keywords/>
  <dc:description/>
  <cp:lastModifiedBy>Ināra Buda</cp:lastModifiedBy>
  <cp:lastPrinted>2010-12-06T11:21:43Z</cp:lastPrinted>
  <dcterms:created xsi:type="dcterms:W3CDTF">2009-03-17T13:42:16Z</dcterms:created>
  <dcterms:modified xsi:type="dcterms:W3CDTF">2016-07-07T14:21:22Z</dcterms:modified>
  <cp:category/>
  <cp:version/>
  <cp:contentType/>
  <cp:contentStatus/>
</cp:coreProperties>
</file>