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790" activeTab="0"/>
  </bookViews>
  <sheets>
    <sheet name="Front page" sheetId="1" r:id="rId1"/>
    <sheet name="II_revenue and costs" sheetId="2" r:id="rId2"/>
    <sheet name="III_investments-residual value" sheetId="3" r:id="rId3"/>
    <sheet name="IV_cash flow" sheetId="4" r:id="rId4"/>
  </sheets>
  <definedNames>
    <definedName name="_xlnm.Print_Area" localSheetId="0">'Front page'!$A$1:$I$56</definedName>
    <definedName name="_xlnm.Print_Area" localSheetId="1">'II_revenue and costs'!$A$1:$D$172</definedName>
    <definedName name="_xlnm.Print_Area" localSheetId="2">'III_investments-residual value'!$A$1:$E$48</definedName>
    <definedName name="_xlnm.Print_Area" localSheetId="3">'IV_cash flow'!$A$1:$AB$96</definedName>
    <definedName name="_xlnm.Print_Titles" localSheetId="1">'II_revenue and costs'!$6:$6</definedName>
  </definedNames>
  <calcPr fullCalcOnLoad="1"/>
</workbook>
</file>

<file path=xl/sharedStrings.xml><?xml version="1.0" encoding="utf-8"?>
<sst xmlns="http://schemas.openxmlformats.org/spreadsheetml/2006/main" count="354" uniqueCount="204">
  <si>
    <t>3.1.</t>
  </si>
  <si>
    <t>m3</t>
  </si>
  <si>
    <t>-</t>
  </si>
  <si>
    <t>1.1.</t>
  </si>
  <si>
    <t>1.2.</t>
  </si>
  <si>
    <t>1.3.</t>
  </si>
  <si>
    <t>1.4.</t>
  </si>
  <si>
    <t>1.5.</t>
  </si>
  <si>
    <t>1.6.</t>
  </si>
  <si>
    <t>2.1.</t>
  </si>
  <si>
    <t>2.2.</t>
  </si>
  <si>
    <t>2.3.</t>
  </si>
  <si>
    <t>2.4.</t>
  </si>
  <si>
    <t>2.5.</t>
  </si>
  <si>
    <t>2.6.</t>
  </si>
  <si>
    <t>4.1.</t>
  </si>
  <si>
    <t>5.1.</t>
  </si>
  <si>
    <t>FNPV/C:</t>
  </si>
  <si>
    <t>6.1.</t>
  </si>
  <si>
    <t>6.2.</t>
  </si>
  <si>
    <t>Diskontēta ieguldījumu vērtība</t>
  </si>
  <si>
    <t>Diskontēta atlikusī vērtība</t>
  </si>
  <si>
    <t>Diskontēti ieņēmumi (ienākumi-izdevumi)</t>
  </si>
  <si>
    <t>3.2.</t>
  </si>
  <si>
    <t>Measure</t>
  </si>
  <si>
    <t>Contracts (per year)</t>
  </si>
  <si>
    <t>number</t>
  </si>
  <si>
    <t>Visitors</t>
  </si>
  <si>
    <t>qty./per year</t>
  </si>
  <si>
    <t>Entrance fee</t>
  </si>
  <si>
    <t>Events (per year)</t>
  </si>
  <si>
    <t>persons</t>
  </si>
  <si>
    <t>Tuition fee</t>
  </si>
  <si>
    <t>Patients per year</t>
  </si>
  <si>
    <t>Average patient fee</t>
  </si>
  <si>
    <t>Consumers, users</t>
  </si>
  <si>
    <t>Sewage collected</t>
  </si>
  <si>
    <t>Energy and recources</t>
  </si>
  <si>
    <t>Water supply</t>
  </si>
  <si>
    <t>Electricity</t>
  </si>
  <si>
    <t>MWh/per year</t>
  </si>
  <si>
    <t>Heating consumption</t>
  </si>
  <si>
    <t>Heating costs:</t>
  </si>
  <si>
    <t>Personel</t>
  </si>
  <si>
    <t>Taxes</t>
  </si>
  <si>
    <t>Property tax</t>
  </si>
  <si>
    <t>Natural resources tax</t>
  </si>
  <si>
    <t>Total taxes:</t>
  </si>
  <si>
    <t>Maintenance costs</t>
  </si>
  <si>
    <t>Regular maintainance</t>
  </si>
  <si>
    <t>Materials</t>
  </si>
  <si>
    <t>Administration costs</t>
  </si>
  <si>
    <t>Connections</t>
  </si>
  <si>
    <t>Gass/transport</t>
  </si>
  <si>
    <t>Other costs</t>
  </si>
  <si>
    <t>Initial investments</t>
  </si>
  <si>
    <t>Year</t>
  </si>
  <si>
    <t>Assets</t>
  </si>
  <si>
    <t>Depreciation rate per year, %</t>
  </si>
  <si>
    <t>1. Investments in buildings and construction</t>
  </si>
  <si>
    <t>2. Investments in facility</t>
  </si>
  <si>
    <t>3. Investments in equipment</t>
  </si>
  <si>
    <t>4. Investments in intangible assets</t>
  </si>
  <si>
    <t>5. Other investments</t>
  </si>
  <si>
    <t>TOTAL:</t>
  </si>
  <si>
    <t>Project cash flow, EUR</t>
  </si>
  <si>
    <t>No</t>
  </si>
  <si>
    <t>Project eligible investments</t>
  </si>
  <si>
    <t>Investments from other directly related projects</t>
  </si>
  <si>
    <t>Residual value of investments</t>
  </si>
  <si>
    <t>Financial gap for Project</t>
  </si>
  <si>
    <t>Financial gap</t>
  </si>
  <si>
    <t>Maximum grant amount</t>
  </si>
  <si>
    <t>Financial results for Project</t>
  </si>
  <si>
    <t>Cost reduction</t>
  </si>
  <si>
    <t>Reduction in costs after implementing project</t>
  </si>
  <si>
    <t>samazinājums</t>
  </si>
  <si>
    <t>pieaugums</t>
  </si>
  <si>
    <t>Calculation of investments and residual value</t>
  </si>
  <si>
    <t>1.3.Investments in facility</t>
  </si>
  <si>
    <t>1.2.Investments directly connected with construction</t>
  </si>
  <si>
    <t>1.1.Investments in buildings and construction</t>
  </si>
  <si>
    <t>1.4.Investments in equipment</t>
  </si>
  <si>
    <t>1.5.Investments in intangible assets</t>
  </si>
  <si>
    <t>Initial value, EUR</t>
  </si>
  <si>
    <t>EUR/contract</t>
  </si>
  <si>
    <t>EUR/per year</t>
  </si>
  <si>
    <t>EUR/visitor</t>
  </si>
  <si>
    <t>EUR/person</t>
  </si>
  <si>
    <t>EUR/patient</t>
  </si>
  <si>
    <t>EUR/per usage</t>
  </si>
  <si>
    <t>EUR/m3</t>
  </si>
  <si>
    <t>EUR/MWh</t>
  </si>
  <si>
    <t>REVENUE</t>
  </si>
  <si>
    <t>Revenue from lease of premises, equipment</t>
  </si>
  <si>
    <t>Revenue from entrance fees</t>
  </si>
  <si>
    <t>Revenue from event management</t>
  </si>
  <si>
    <t>Revenue from services provided by libraries</t>
  </si>
  <si>
    <t>Revenue from providing internet services</t>
  </si>
  <si>
    <t>TOTAL REVENUE:</t>
  </si>
  <si>
    <t>Revenue of educational institutions</t>
  </si>
  <si>
    <t>Revenue from tuition fee</t>
  </si>
  <si>
    <t>Revenue from organisation of training courses</t>
  </si>
  <si>
    <t>Other revenue</t>
  </si>
  <si>
    <t>Revenue from sports infrastructure</t>
  </si>
  <si>
    <t>Revenue from health care infrastructure</t>
  </si>
  <si>
    <t>Revenue from tourism infrastructure</t>
  </si>
  <si>
    <t xml:space="preserve">Revenue from traffic infrastructure </t>
  </si>
  <si>
    <t>Revenue from patient fees</t>
  </si>
  <si>
    <t>Revenue from infrastructure use</t>
  </si>
  <si>
    <t>Revenue from provision of water supply services</t>
  </si>
  <si>
    <t>Revenue from sewage collection and provision of purification services</t>
  </si>
  <si>
    <t>Revenue of culture institutions</t>
  </si>
  <si>
    <t>Amounts (before project)</t>
  </si>
  <si>
    <t>Amounts (after project)</t>
  </si>
  <si>
    <t>2.1.Preparation of construction documents</t>
  </si>
  <si>
    <t>2.Costs for preparation of construction documents if not included in project eligible costs (EUR)</t>
  </si>
  <si>
    <t>Revenue from services offered by youth/children centres</t>
  </si>
  <si>
    <t>Rate, price, tariff</t>
  </si>
  <si>
    <t>Average salary, including additional taxes (social security charges, income tax)</t>
  </si>
  <si>
    <t>Total personel costs:</t>
  </si>
  <si>
    <t>Maintenance costs:</t>
  </si>
  <si>
    <t>Other revenue:</t>
  </si>
  <si>
    <t>Revenue from sewage collection and provision of purification services:</t>
  </si>
  <si>
    <t>Revenue from provision of water supply services:</t>
  </si>
  <si>
    <t>Revenue from infrastructure use:</t>
  </si>
  <si>
    <t>Revenue from entrance fees:</t>
  </si>
  <si>
    <t>Revenue from patient fees:</t>
  </si>
  <si>
    <t>Revenue from services provided:</t>
  </si>
  <si>
    <t>Revenue from organisation of training courses:</t>
  </si>
  <si>
    <t>Revenue from tuition fee:</t>
  </si>
  <si>
    <t>Revenue from services provided by libraries:</t>
  </si>
  <si>
    <t>Revenue from event management:</t>
  </si>
  <si>
    <t>3. Initial investments</t>
  </si>
  <si>
    <t>4. Residual value</t>
  </si>
  <si>
    <t>Average contract price</t>
  </si>
  <si>
    <t>Revenue from lease of premises:</t>
  </si>
  <si>
    <t>Revenue from lease of equipment:</t>
  </si>
  <si>
    <t>Revenue from lease of equipment (stands):</t>
  </si>
  <si>
    <t>Students</t>
  </si>
  <si>
    <t>Trainee</t>
  </si>
  <si>
    <t>Average fee per usage</t>
  </si>
  <si>
    <t>5. Cash flow results - net revenue</t>
  </si>
  <si>
    <t>Net revenue</t>
  </si>
  <si>
    <t>Maximum ERDF co-financing rate:</t>
  </si>
  <si>
    <t>Revenue and expenses</t>
  </si>
  <si>
    <t>Short title of the Project:</t>
  </si>
  <si>
    <t>Project title:</t>
  </si>
  <si>
    <t>Index No:</t>
  </si>
  <si>
    <t>Partner:</t>
  </si>
  <si>
    <t>Title of the institution in original language:</t>
  </si>
  <si>
    <t>Contact person:</t>
  </si>
  <si>
    <t>E-mail:</t>
  </si>
  <si>
    <t>Phone:</t>
  </si>
  <si>
    <t>Mob. phone:</t>
  </si>
  <si>
    <t>Type short title here</t>
  </si>
  <si>
    <t>Type Project title here</t>
  </si>
  <si>
    <t>Type title of the institution in original language here</t>
  </si>
  <si>
    <t>Type name and family name here</t>
  </si>
  <si>
    <t>Signature</t>
  </si>
  <si>
    <t>Signatory's Name and Position</t>
  </si>
  <si>
    <t>Place and date of signature</t>
  </si>
  <si>
    <t>Project end year:</t>
  </si>
  <si>
    <t>Project start year                Calendar year</t>
  </si>
  <si>
    <t>1.</t>
  </si>
  <si>
    <t>Revenue</t>
  </si>
  <si>
    <t>Project Partner Organisation</t>
  </si>
  <si>
    <t>Stamp of the Project Partner Organization</t>
  </si>
  <si>
    <t>Replacement costs of short-life equipment</t>
  </si>
  <si>
    <t>Estimates of revenue and costs</t>
  </si>
  <si>
    <t>COSTS</t>
  </si>
  <si>
    <t>TOTAL COSTS:</t>
  </si>
  <si>
    <t>Description and justification on origin of revenue and costs:</t>
  </si>
  <si>
    <t>2. Costs</t>
  </si>
  <si>
    <t>Type of revenue and costs</t>
  </si>
  <si>
    <t>1. Eligible costs (EUR)</t>
  </si>
  <si>
    <t>Financial discount rate, 4 %</t>
  </si>
  <si>
    <t>6. Discounting</t>
  </si>
  <si>
    <t>Discounted net revenue</t>
  </si>
  <si>
    <t>2.Other project costs related to generation of revenue (non-fixed assets)</t>
  </si>
  <si>
    <t>3.1.Elligible costs from other directly related projects</t>
  </si>
  <si>
    <t xml:space="preserve">Description and justification:
</t>
  </si>
  <si>
    <t>7. Total amount of discounted net revenue to be deducted from the eligible project costs, including directly related project (if relevant)</t>
  </si>
  <si>
    <t xml:space="preserve">9. Total amount of discounted net revenue to be deducted from respective project eligible costs </t>
  </si>
  <si>
    <t xml:space="preserve">8. Total amount of discounted net revenue already deducted from other directly related project </t>
  </si>
  <si>
    <t>Project partners are requested to fill in information ONLY in WHITE input fields under relevant "REVENUE" and "COSTS" sections taking into account field of project. 
YELLOW fields should not be filled in as data there is automatically calculated from other fields. These fields cannot be changed or edited. 
Project partner has to indicate requested data before the project implementation and planed data after the project implementation.
Main types of "REVENUE" and "COSTS" items are predefined but project partner can identify other types of "REVENUE" and "COSTS" in the relevant white fields. 
Additional information please see in Chapters 7.4 and 7.5 of the methodology.</t>
  </si>
  <si>
    <t>5. Investments from other directly related projects</t>
  </si>
  <si>
    <t>Revenue from transport sector (roads, ports, airports and urbar transport)</t>
  </si>
  <si>
    <t>Type of revenue</t>
  </si>
  <si>
    <t>VAT</t>
  </si>
  <si>
    <t>Recoverable</t>
  </si>
  <si>
    <t>Non-Recoverable</t>
  </si>
  <si>
    <t>Address of investments' object:</t>
  </si>
  <si>
    <t>Type address of investments' object</t>
  </si>
  <si>
    <t>Full calculation of discounted net revenue</t>
  </si>
  <si>
    <r>
      <t xml:space="preserve">of the revenue generating investment </t>
    </r>
    <r>
      <rPr>
        <b/>
        <sz val="12"/>
        <color indexed="8"/>
        <rFont val="Verdana"/>
        <family val="2"/>
      </rPr>
      <t xml:space="preserve">project in field of transport </t>
    </r>
    <r>
      <rPr>
        <sz val="12"/>
        <color indexed="8"/>
        <rFont val="Verdana"/>
        <family val="2"/>
      </rPr>
      <t xml:space="preserve">with total eligible costs exceeding 1 000 000 EUR </t>
    </r>
  </si>
  <si>
    <t>Worksheet II, Annex 3</t>
  </si>
  <si>
    <t>Worksheet III, Annex 3</t>
  </si>
  <si>
    <t>Worksheet IV, Annex 3</t>
  </si>
  <si>
    <t>Detailed information (cost estimations) for revenue and costs should be provided by also describing and explaining the origin of revenue and costs before and after project implementation.
Please be reminded that origin of revenue and costs should be based on documents or other information source that has to submitted together with full calculation of discounted net revenue, if possible. For more information please see Chapter 7 of the methodology.
In case if data indicated after project implementation are not changed, are increased or reduced comparing with data indicated before the project implementation, please provide justification, explanation and describe assumptions for such changes. Please also take into account that provided information should be in compliance with information provided in the project application (example: if it was stated that amount of passengers will be increased after the project implementation it means that also amount of revenue should be increased accordingly). 
If necessary, please also describe content of "Other revenue" and "Other costs" if you have indicated them above.
Please also indicate: 
1. whether new product or service was created/developed or existing was improved within the project activities; 
2. whether full calculation of discounted net revenue is prepared for one or more projects financed within the Programme (see Chapter 7.3 of the methodology). Detailed information on related projects should be provided in worksheet III, if relevant.
In case if more space is needed for description of revenue and costs, additional annexes can be prepared and submitted by the project partner. 
For additional information on revenue and costs see Chapter 7.4 and Chapter 7.5 of the methodology.
This annex should be printed out and submitted as part of full calculation of discounted net revenue.</t>
  </si>
  <si>
    <t xml:space="preserve">made accordingly.  
In this case:
- indicate appropriate depreciation rate for each investment type. Project partner should describe and explain used depreciation rate for calculation of residual value of investments in the table below. Detailed information on calculation of residual value of investments should be provided only in case if the revenues outweigh the costs (see the result of project cash flow in worksheet IV, point 7; if amount calculated in point 7 of worksheet IV is more then "0" then detailed information on calculation of residual value of each type on investments should be provided);
- provide calculation of residual value for investments in other directly related projects in Point 5 of this workshet by providing explanation in the table below (if applicable);
- describe estimation of initial investments.
This annex should be printed out and submitted as part of full calculation of discounted net revenue.
In case if more space is needed for description, additional annexes can be prepared and submitted by the project partner. 
</t>
  </si>
  <si>
    <t>Table includes WHITE and YELLOW fields. Calculation of discounted net revenue for the project is made automatically by transferring relevant data to YELLOW fields from worksheets II and III.
In case if project partner foresees any revenue and/or expenses within the project implementation period than according to rules set in the Chapters 7.4 and 7.5 of the methodology, relevant amounts should be indicated in the WHITE fields and additional document with explanation on assessment of revenue/expenses level should be prepared and submitted as an annex to full calculation of discounted net revenue.
Project partner must fill-in this table only when all requested data is indicated in worksheets II and III.
This annex should be printed out and submitted as part of full calculation of discounted net revenue.
The amount indicated in the Point 7 "Total amount of discounted net revenue to be deducted from the eligible project costs" should be indicated in the relevant field of project Application Form where amount of net revenue will be automatically deducted from the eligible project costs.
Point 8 should be filled in only in case if already one revenue generating project is under implementation and other project that will be carried out by the same partner in the same location and with similar nature or idea considered as revenue generating project is being prepared. In such a case, amount of discounted net revenue already deducted from the directly related project being under implementation should be indicated. Afterward, under point 9 the amount of discounted net revenue to be deducted from respective project eligible costs will be calculated. For more information see Chapter 7.3 of the methodology.</t>
  </si>
  <si>
    <t xml:space="preserve">In this annex project partner should:
- as the first calendar year indicate year when project implementation will be started taking into account that project financial flow is prepared for calendar years; in case of related projects - indicate year when earliest project was started; 
- indicate amount in EUR for investments made per relevant year for each of relevant investment type;
- in case if construction works were implemented or are planned, costs for preparation of technical documents also are considered as initial investments therefore should be indicated in Point 1.2 of this worksheet if costs for preparation of technical documents were included in project application as project preparation costs;
- indicate total investment amount of other related project or projects in the Point 3.1 of this worksheet if one project partner within the framework of the Programme implements 2 or more projects which are directly related to each other according to explanation provided in the Chapter 7.3 of the methodology; description of related project should be provided in the box below (title, index No, explanation on why projects are considered as related, etc.);
- calculation of residual value of investments should be  
</t>
  </si>
  <si>
    <r>
      <t>Residual value at the end of year 25</t>
    </r>
    <r>
      <rPr>
        <vertAlign val="superscript"/>
        <sz val="10"/>
        <color indexed="8"/>
        <rFont val="Verdana"/>
        <family val="2"/>
      </rPr>
      <t>th</t>
    </r>
    <r>
      <rPr>
        <sz val="10"/>
        <color indexed="8"/>
        <rFont val="Verdana"/>
        <family val="2"/>
      </rPr>
      <t>, EUR</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</si>
</sst>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_-* #,##0.0_-;\-* #,##0.0_-;_-* &quot;-&quot;??_-;_-@_-"/>
    <numFmt numFmtId="181" formatCode="_-* #,##0_-;\-* #,##0_-;_-* &quot;-&quot;??_-;_-@_-"/>
    <numFmt numFmtId="182" formatCode="#,##0.0;[Red]\-#,##0.0"/>
    <numFmt numFmtId="183" formatCode="0.00000"/>
    <numFmt numFmtId="184" formatCode="0.0000"/>
    <numFmt numFmtId="185" formatCode="0.000"/>
    <numFmt numFmtId="186" formatCode="0.0"/>
    <numFmt numFmtId="187" formatCode="0.000000"/>
    <numFmt numFmtId="188" formatCode="#,##0.000"/>
    <numFmt numFmtId="189" formatCode="0.0000000"/>
    <numFmt numFmtId="190" formatCode="_(* #,##0_);_(* \(#,##0\);_(* &quot;-&quot;??_);_(@_)"/>
    <numFmt numFmtId="191" formatCode="#,##0.0000"/>
    <numFmt numFmtId="192" formatCode="&quot;Yes&quot;;&quot;Yes&quot;;&quot;No&quot;"/>
    <numFmt numFmtId="193" formatCode="&quot;True&quot;;&quot;True&quot;;&quot;False&quot;"/>
    <numFmt numFmtId="194" formatCode="&quot;On&quot;;&quot;On&quot;;&quot;Off&quot;"/>
    <numFmt numFmtId="195" formatCode="[$€-2]\ #,##0.00_);[Red]\([$€-2]\ #,##0.00\)"/>
    <numFmt numFmtId="196" formatCode="0.000%"/>
  </numFmts>
  <fonts count="7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8"/>
      <name val="Times New Roman"/>
      <family val="1"/>
    </font>
    <font>
      <sz val="9"/>
      <color indexed="8"/>
      <name val="Calibri"/>
      <family val="2"/>
    </font>
    <font>
      <sz val="12"/>
      <color indexed="8"/>
      <name val="Times New Roman"/>
      <family val="1"/>
    </font>
    <font>
      <sz val="10"/>
      <color indexed="8"/>
      <name val="Calibri"/>
      <family val="2"/>
    </font>
    <font>
      <sz val="8"/>
      <name val="Calibri"/>
      <family val="2"/>
    </font>
    <font>
      <u val="single"/>
      <sz val="11"/>
      <color indexed="12"/>
      <name val="Calibri"/>
      <family val="2"/>
    </font>
    <font>
      <u val="single"/>
      <sz val="11"/>
      <color indexed="36"/>
      <name val="Calibri"/>
      <family val="2"/>
    </font>
    <font>
      <sz val="9"/>
      <color indexed="8"/>
      <name val="Times New Roman"/>
      <family val="1"/>
    </font>
    <font>
      <sz val="10"/>
      <color indexed="8"/>
      <name val="Verdana"/>
      <family val="2"/>
    </font>
    <font>
      <sz val="11"/>
      <color indexed="8"/>
      <name val="Verdana"/>
      <family val="2"/>
    </font>
    <font>
      <b/>
      <sz val="10"/>
      <color indexed="8"/>
      <name val="Verdana"/>
      <family val="2"/>
    </font>
    <font>
      <sz val="12"/>
      <color indexed="8"/>
      <name val="Verdana"/>
      <family val="2"/>
    </font>
    <font>
      <sz val="9"/>
      <color indexed="8"/>
      <name val="Verdana"/>
      <family val="2"/>
    </font>
    <font>
      <i/>
      <sz val="10"/>
      <color indexed="8"/>
      <name val="Verdana"/>
      <family val="2"/>
    </font>
    <font>
      <b/>
      <sz val="11"/>
      <color indexed="8"/>
      <name val="Verdana"/>
      <family val="2"/>
    </font>
    <font>
      <sz val="8"/>
      <color indexed="8"/>
      <name val="Verdana"/>
      <family val="2"/>
    </font>
    <font>
      <b/>
      <sz val="8"/>
      <color indexed="8"/>
      <name val="Verdana"/>
      <family val="2"/>
    </font>
    <font>
      <i/>
      <sz val="8"/>
      <color indexed="8"/>
      <name val="Verdana"/>
      <family val="2"/>
    </font>
    <font>
      <sz val="10"/>
      <color indexed="10"/>
      <name val="Verdana"/>
      <family val="2"/>
    </font>
    <font>
      <sz val="9"/>
      <color indexed="10"/>
      <name val="Verdana"/>
      <family val="2"/>
    </font>
    <font>
      <vertAlign val="superscript"/>
      <sz val="10"/>
      <color indexed="8"/>
      <name val="Verdana"/>
      <family val="2"/>
    </font>
    <font>
      <sz val="7"/>
      <color indexed="8"/>
      <name val="Verdana"/>
      <family val="2"/>
    </font>
    <font>
      <sz val="7"/>
      <color indexed="8"/>
      <name val="Calibri"/>
      <family val="2"/>
    </font>
    <font>
      <i/>
      <sz val="9"/>
      <color indexed="8"/>
      <name val="Verdana"/>
      <family val="2"/>
    </font>
    <font>
      <sz val="10"/>
      <name val="Verdana"/>
      <family val="2"/>
    </font>
    <font>
      <sz val="11"/>
      <name val="Verdana"/>
      <family val="2"/>
    </font>
    <font>
      <b/>
      <sz val="12"/>
      <color indexed="8"/>
      <name val="Verdana"/>
      <family val="2"/>
    </font>
    <font>
      <b/>
      <sz val="10"/>
      <color indexed="10"/>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Verdana"/>
      <family val="2"/>
    </font>
    <font>
      <sz val="11"/>
      <color theme="1"/>
      <name val="Verdana"/>
      <family val="2"/>
    </font>
    <font>
      <sz val="8"/>
      <color theme="1"/>
      <name val="Verdana"/>
      <family val="2"/>
    </font>
    <font>
      <sz val="10"/>
      <color rgb="FFFF0000"/>
      <name val="Verdana"/>
      <family val="2"/>
    </font>
    <font>
      <b/>
      <sz val="10"/>
      <color rgb="FFFF0000"/>
      <name val="Verdana"/>
      <family val="2"/>
    </font>
    <font>
      <sz val="12"/>
      <color theme="1"/>
      <name val="Verdana"/>
      <family val="2"/>
    </font>
    <font>
      <b/>
      <sz val="8"/>
      <color theme="1"/>
      <name val="Verdan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3" fillId="25" borderId="0" applyNumberFormat="0" applyBorder="0" applyAlignment="0" applyProtection="0"/>
    <xf numFmtId="0" fontId="49" fillId="26" borderId="0" applyNumberFormat="0" applyBorder="0" applyAlignment="0" applyProtection="0"/>
    <xf numFmtId="0" fontId="3" fillId="17" borderId="0" applyNumberFormat="0" applyBorder="0" applyAlignment="0" applyProtection="0"/>
    <xf numFmtId="0" fontId="49" fillId="27" borderId="0" applyNumberFormat="0" applyBorder="0" applyAlignment="0" applyProtection="0"/>
    <xf numFmtId="0" fontId="3" fillId="19" borderId="0" applyNumberFormat="0" applyBorder="0" applyAlignment="0" applyProtection="0"/>
    <xf numFmtId="0" fontId="49" fillId="28" borderId="0" applyNumberFormat="0" applyBorder="0" applyAlignment="0" applyProtection="0"/>
    <xf numFmtId="0" fontId="3" fillId="29" borderId="0" applyNumberFormat="0" applyBorder="0" applyAlignment="0" applyProtection="0"/>
    <xf numFmtId="0" fontId="49" fillId="30" borderId="0" applyNumberFormat="0" applyBorder="0" applyAlignment="0" applyProtection="0"/>
    <xf numFmtId="0" fontId="3" fillId="31" borderId="0" applyNumberFormat="0" applyBorder="0" applyAlignment="0" applyProtection="0"/>
    <xf numFmtId="0" fontId="49" fillId="32" borderId="0" applyNumberFormat="0" applyBorder="0" applyAlignment="0" applyProtection="0"/>
    <xf numFmtId="0" fontId="3" fillId="33" borderId="0" applyNumberFormat="0" applyBorder="0" applyAlignment="0" applyProtection="0"/>
    <xf numFmtId="0" fontId="49" fillId="34" borderId="0" applyNumberFormat="0" applyBorder="0" applyAlignment="0" applyProtection="0"/>
    <xf numFmtId="0" fontId="3" fillId="35" borderId="0" applyNumberFormat="0" applyBorder="0" applyAlignment="0" applyProtection="0"/>
    <xf numFmtId="0" fontId="49" fillId="36" borderId="0" applyNumberFormat="0" applyBorder="0" applyAlignment="0" applyProtection="0"/>
    <xf numFmtId="0" fontId="3" fillId="37" borderId="0" applyNumberFormat="0" applyBorder="0" applyAlignment="0" applyProtection="0"/>
    <xf numFmtId="0" fontId="49" fillId="38" borderId="0" applyNumberFormat="0" applyBorder="0" applyAlignment="0" applyProtection="0"/>
    <xf numFmtId="0" fontId="3" fillId="39" borderId="0" applyNumberFormat="0" applyBorder="0" applyAlignment="0" applyProtection="0"/>
    <xf numFmtId="0" fontId="49" fillId="40" borderId="0" applyNumberFormat="0" applyBorder="0" applyAlignment="0" applyProtection="0"/>
    <xf numFmtId="0" fontId="3" fillId="29" borderId="0" applyNumberFormat="0" applyBorder="0" applyAlignment="0" applyProtection="0"/>
    <xf numFmtId="0" fontId="49" fillId="41" borderId="0" applyNumberFormat="0" applyBorder="0" applyAlignment="0" applyProtection="0"/>
    <xf numFmtId="0" fontId="3" fillId="31" borderId="0" applyNumberFormat="0" applyBorder="0" applyAlignment="0" applyProtection="0"/>
    <xf numFmtId="0" fontId="49" fillId="42" borderId="0" applyNumberFormat="0" applyBorder="0" applyAlignment="0" applyProtection="0"/>
    <xf numFmtId="0" fontId="3" fillId="43" borderId="0" applyNumberFormat="0" applyBorder="0" applyAlignment="0" applyProtection="0"/>
    <xf numFmtId="0" fontId="50" fillId="44" borderId="0" applyNumberFormat="0" applyBorder="0" applyAlignment="0" applyProtection="0"/>
    <xf numFmtId="0" fontId="4" fillId="5" borderId="0" applyNumberFormat="0" applyBorder="0" applyAlignment="0" applyProtection="0"/>
    <xf numFmtId="0" fontId="51" fillId="45" borderId="1" applyNumberFormat="0" applyAlignment="0" applyProtection="0"/>
    <xf numFmtId="0" fontId="5" fillId="46" borderId="2" applyNumberFormat="0" applyAlignment="0" applyProtection="0"/>
    <xf numFmtId="0" fontId="52" fillId="47" borderId="3" applyNumberFormat="0" applyAlignment="0" applyProtection="0"/>
    <xf numFmtId="0" fontId="6" fillId="48" borderId="4"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54" fillId="49" borderId="0" applyNumberFormat="0" applyBorder="0" applyAlignment="0" applyProtection="0"/>
    <xf numFmtId="0" fontId="8" fillId="7" borderId="0" applyNumberFormat="0" applyBorder="0" applyAlignment="0" applyProtection="0"/>
    <xf numFmtId="0" fontId="55" fillId="0" borderId="5" applyNumberFormat="0" applyFill="0" applyAlignment="0" applyProtection="0"/>
    <xf numFmtId="0" fontId="9" fillId="0" borderId="6" applyNumberFormat="0" applyFill="0" applyAlignment="0" applyProtection="0"/>
    <xf numFmtId="0" fontId="56" fillId="0" borderId="7" applyNumberFormat="0" applyFill="0" applyAlignment="0" applyProtection="0"/>
    <xf numFmtId="0" fontId="10" fillId="0" borderId="8" applyNumberFormat="0" applyFill="0" applyAlignment="0" applyProtection="0"/>
    <xf numFmtId="0" fontId="57" fillId="0" borderId="9" applyNumberFormat="0" applyFill="0" applyAlignment="0" applyProtection="0"/>
    <xf numFmtId="0" fontId="11" fillId="0" borderId="10"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58" fillId="50" borderId="1" applyNumberFormat="0" applyAlignment="0" applyProtection="0"/>
    <xf numFmtId="0" fontId="12" fillId="13" borderId="2" applyNumberFormat="0" applyAlignment="0" applyProtection="0"/>
    <xf numFmtId="0" fontId="59" fillId="0" borderId="11" applyNumberFormat="0" applyFill="0" applyAlignment="0" applyProtection="0"/>
    <xf numFmtId="0" fontId="13" fillId="0" borderId="12" applyNumberFormat="0" applyFill="0" applyAlignment="0" applyProtection="0"/>
    <xf numFmtId="0" fontId="60" fillId="51" borderId="0" applyNumberFormat="0" applyBorder="0" applyAlignment="0" applyProtection="0"/>
    <xf numFmtId="0" fontId="14" fillId="52" borderId="0" applyNumberFormat="0" applyBorder="0" applyAlignment="0" applyProtection="0"/>
    <xf numFmtId="0" fontId="2" fillId="0" borderId="0">
      <alignment/>
      <protection/>
    </xf>
    <xf numFmtId="0" fontId="1" fillId="53" borderId="13"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15" fillId="46" borderId="16"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0" borderId="17" applyNumberFormat="0" applyFill="0" applyAlignment="0" applyProtection="0"/>
    <xf numFmtId="0" fontId="17" fillId="0" borderId="18" applyNumberFormat="0" applyFill="0" applyAlignment="0" applyProtection="0"/>
    <xf numFmtId="0" fontId="64" fillId="0" borderId="0" applyNumberFormat="0" applyFill="0" applyBorder="0" applyAlignment="0" applyProtection="0"/>
    <xf numFmtId="0" fontId="18" fillId="0" borderId="0" applyNumberFormat="0" applyFill="0" applyBorder="0" applyAlignment="0" applyProtection="0"/>
  </cellStyleXfs>
  <cellXfs count="302">
    <xf numFmtId="0" fontId="0" fillId="0" borderId="0" xfId="0" applyFont="1" applyAlignment="1">
      <alignment/>
    </xf>
    <xf numFmtId="0" fontId="21" fillId="0" borderId="0" xfId="0" applyFont="1" applyAlignment="1">
      <alignment/>
    </xf>
    <xf numFmtId="0" fontId="22" fillId="0" borderId="0" xfId="0" applyFont="1" applyAlignment="1">
      <alignment vertical="center" wrapText="1"/>
    </xf>
    <xf numFmtId="0" fontId="23" fillId="0" borderId="0" xfId="0" applyFont="1" applyAlignment="1">
      <alignment/>
    </xf>
    <xf numFmtId="0" fontId="27"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xf>
    <xf numFmtId="0" fontId="1" fillId="0" borderId="0" xfId="0" applyFont="1" applyAlignment="1">
      <alignment/>
    </xf>
    <xf numFmtId="0" fontId="31" fillId="0" borderId="0" xfId="0" applyFont="1" applyAlignment="1">
      <alignment vertical="center"/>
    </xf>
    <xf numFmtId="0" fontId="31" fillId="0" borderId="0" xfId="0" applyFont="1" applyAlignment="1">
      <alignment vertical="center" wrapText="1"/>
    </xf>
    <xf numFmtId="0" fontId="32" fillId="0" borderId="0" xfId="0" applyFont="1" applyAlignment="1">
      <alignment vertical="center"/>
    </xf>
    <xf numFmtId="0" fontId="32" fillId="0" borderId="0" xfId="0" applyFont="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4" fontId="28" fillId="0" borderId="0" xfId="0" applyNumberFormat="1" applyFont="1" applyAlignment="1">
      <alignment vertical="center" wrapText="1"/>
    </xf>
    <xf numFmtId="4" fontId="28" fillId="0" borderId="0" xfId="0" applyNumberFormat="1" applyFont="1" applyAlignment="1">
      <alignment vertical="center"/>
    </xf>
    <xf numFmtId="4" fontId="31" fillId="0" borderId="0" xfId="0" applyNumberFormat="1" applyFont="1" applyAlignment="1">
      <alignment vertical="center"/>
    </xf>
    <xf numFmtId="4" fontId="32" fillId="0" borderId="0" xfId="0" applyNumberFormat="1" applyFont="1" applyAlignment="1">
      <alignment vertical="center" wrapText="1"/>
    </xf>
    <xf numFmtId="4" fontId="32" fillId="0" borderId="0" xfId="0" applyNumberFormat="1" applyFont="1" applyAlignment="1">
      <alignment vertical="center"/>
    </xf>
    <xf numFmtId="4" fontId="29" fillId="0" borderId="0" xfId="0" applyNumberFormat="1" applyFont="1" applyAlignment="1">
      <alignment vertical="center"/>
    </xf>
    <xf numFmtId="0" fontId="28" fillId="0" borderId="0" xfId="0" applyFont="1" applyBorder="1" applyAlignment="1">
      <alignment horizontal="center"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8" fillId="0" borderId="19" xfId="0" applyFont="1" applyBorder="1" applyAlignment="1">
      <alignment vertical="center" wrapText="1"/>
    </xf>
    <xf numFmtId="4" fontId="30" fillId="0" borderId="19" xfId="0" applyNumberFormat="1" applyFont="1" applyBorder="1" applyAlignment="1">
      <alignment horizontal="center" vertical="center" wrapText="1"/>
    </xf>
    <xf numFmtId="0" fontId="30" fillId="0" borderId="19" xfId="0" applyFont="1" applyBorder="1" applyAlignment="1">
      <alignment horizontal="center" vertical="center" wrapText="1"/>
    </xf>
    <xf numFmtId="0" fontId="35" fillId="0" borderId="0" xfId="0" applyFont="1" applyAlignment="1">
      <alignment/>
    </xf>
    <xf numFmtId="0" fontId="36" fillId="0" borderId="0" xfId="0" applyFont="1" applyAlignment="1">
      <alignment horizontal="justify"/>
    </xf>
    <xf numFmtId="0" fontId="35" fillId="0" borderId="20" xfId="0" applyFont="1" applyBorder="1" applyAlignment="1">
      <alignment horizontal="center" vertical="top" wrapText="1"/>
    </xf>
    <xf numFmtId="0" fontId="36" fillId="0" borderId="21" xfId="0" applyFont="1" applyBorder="1" applyAlignment="1">
      <alignment horizontal="left" vertical="top" wrapText="1"/>
    </xf>
    <xf numFmtId="0" fontId="36" fillId="0" borderId="22" xfId="0" applyFont="1" applyBorder="1" applyAlignment="1">
      <alignment horizontal="left" vertical="top" wrapText="1"/>
    </xf>
    <xf numFmtId="0" fontId="36" fillId="0" borderId="23" xfId="0" applyFont="1" applyBorder="1" applyAlignment="1">
      <alignment horizontal="left" vertical="top" wrapText="1"/>
    </xf>
    <xf numFmtId="0" fontId="37" fillId="0" borderId="21" xfId="0" applyFont="1" applyBorder="1" applyAlignment="1">
      <alignment horizontal="left" vertical="top" wrapText="1"/>
    </xf>
    <xf numFmtId="0" fontId="37" fillId="0" borderId="23" xfId="0" applyFont="1" applyBorder="1" applyAlignment="1">
      <alignment horizontal="left" vertical="top" wrapText="1"/>
    </xf>
    <xf numFmtId="0" fontId="35" fillId="0" borderId="22" xfId="0" applyFont="1" applyBorder="1" applyAlignment="1">
      <alignment horizontal="center" vertical="top" wrapText="1"/>
    </xf>
    <xf numFmtId="0" fontId="37" fillId="0" borderId="22" xfId="0" applyFont="1" applyBorder="1" applyAlignment="1">
      <alignment horizontal="left" vertical="top" wrapText="1"/>
    </xf>
    <xf numFmtId="0" fontId="38" fillId="0" borderId="0" xfId="0" applyFont="1" applyAlignment="1">
      <alignment vertical="center" wrapText="1"/>
    </xf>
    <xf numFmtId="0" fontId="35" fillId="7" borderId="20" xfId="0" applyFont="1" applyFill="1" applyBorder="1" applyAlignment="1">
      <alignment horizontal="center" vertical="top" wrapText="1"/>
    </xf>
    <xf numFmtId="0" fontId="35" fillId="7" borderId="24" xfId="0" applyFont="1" applyFill="1" applyBorder="1" applyAlignment="1">
      <alignment horizontal="center" vertical="top" wrapText="1"/>
    </xf>
    <xf numFmtId="0" fontId="35" fillId="7" borderId="20" xfId="0" applyFont="1" applyFill="1" applyBorder="1" applyAlignment="1">
      <alignment horizontal="left" vertical="top" wrapText="1"/>
    </xf>
    <xf numFmtId="0" fontId="35" fillId="7" borderId="25" xfId="0" applyFont="1" applyFill="1" applyBorder="1" applyAlignment="1">
      <alignment horizontal="center" vertical="top" wrapText="1"/>
    </xf>
    <xf numFmtId="0" fontId="35" fillId="7" borderId="26" xfId="0" applyFont="1" applyFill="1" applyBorder="1" applyAlignment="1">
      <alignment horizontal="center" vertical="top" wrapText="1"/>
    </xf>
    <xf numFmtId="0" fontId="37" fillId="7" borderId="20" xfId="0" applyFont="1" applyFill="1" applyBorder="1" applyAlignment="1">
      <alignment horizontal="left" vertical="top" wrapText="1"/>
    </xf>
    <xf numFmtId="0" fontId="28" fillId="7" borderId="27" xfId="0" applyFont="1" applyFill="1" applyBorder="1" applyAlignment="1">
      <alignment horizontal="left" vertical="center" wrapText="1"/>
    </xf>
    <xf numFmtId="0" fontId="28" fillId="7" borderId="27" xfId="0" applyFont="1" applyFill="1" applyBorder="1" applyAlignment="1">
      <alignment vertical="center" wrapText="1"/>
    </xf>
    <xf numFmtId="0" fontId="28" fillId="7" borderId="28" xfId="0" applyFont="1" applyFill="1" applyBorder="1" applyAlignment="1">
      <alignment vertical="center" wrapText="1"/>
    </xf>
    <xf numFmtId="0" fontId="28" fillId="7" borderId="20" xfId="0" applyFont="1" applyFill="1" applyBorder="1" applyAlignment="1">
      <alignment horizontal="center" vertical="center" wrapText="1"/>
    </xf>
    <xf numFmtId="0" fontId="28" fillId="7" borderId="20" xfId="0" applyFont="1" applyFill="1" applyBorder="1" applyAlignment="1">
      <alignment vertical="center" wrapText="1"/>
    </xf>
    <xf numFmtId="4" fontId="28" fillId="54" borderId="20" xfId="0" applyNumberFormat="1" applyFont="1" applyFill="1" applyBorder="1" applyAlignment="1">
      <alignment horizontal="center" vertical="center" wrapText="1"/>
    </xf>
    <xf numFmtId="4" fontId="30" fillId="54" borderId="20" xfId="0" applyNumberFormat="1" applyFont="1" applyFill="1" applyBorder="1" applyAlignment="1">
      <alignment horizontal="center" vertical="center" wrapText="1"/>
    </xf>
    <xf numFmtId="0" fontId="28" fillId="7" borderId="20" xfId="0" applyFont="1" applyFill="1" applyBorder="1" applyAlignment="1">
      <alignment horizontal="center" vertical="center" wrapText="1"/>
    </xf>
    <xf numFmtId="4" fontId="28" fillId="54" borderId="20" xfId="0" applyNumberFormat="1" applyFont="1" applyFill="1" applyBorder="1" applyAlignment="1">
      <alignment vertical="center" wrapText="1"/>
    </xf>
    <xf numFmtId="0" fontId="39" fillId="0" borderId="0" xfId="0" applyFont="1" applyAlignment="1">
      <alignment vertical="center"/>
    </xf>
    <xf numFmtId="0" fontId="35" fillId="7" borderId="20" xfId="0" applyFont="1" applyFill="1" applyBorder="1" applyAlignment="1">
      <alignment vertical="top" wrapText="1"/>
    </xf>
    <xf numFmtId="0" fontId="35" fillId="7" borderId="29" xfId="0" applyFont="1" applyFill="1" applyBorder="1" applyAlignment="1">
      <alignment horizontal="center" vertical="top" wrapText="1"/>
    </xf>
    <xf numFmtId="0" fontId="35" fillId="7" borderId="23" xfId="0" applyFont="1" applyFill="1" applyBorder="1" applyAlignment="1">
      <alignment horizontal="left" vertical="top" wrapText="1"/>
    </xf>
    <xf numFmtId="0" fontId="37" fillId="7" borderId="26" xfId="0" applyFont="1" applyFill="1" applyBorder="1" applyAlignment="1">
      <alignment horizontal="left" vertical="top" wrapText="1"/>
    </xf>
    <xf numFmtId="0" fontId="42" fillId="0" borderId="0" xfId="0" applyFont="1" applyAlignment="1">
      <alignment/>
    </xf>
    <xf numFmtId="0" fontId="28" fillId="7" borderId="24" xfId="0" applyFont="1" applyFill="1" applyBorder="1" applyAlignment="1">
      <alignment horizontal="center" vertical="center" wrapText="1"/>
    </xf>
    <xf numFmtId="0" fontId="28" fillId="7" borderId="27" xfId="0" applyFont="1" applyFill="1" applyBorder="1" applyAlignment="1">
      <alignment vertical="center" wrapText="1"/>
    </xf>
    <xf numFmtId="4" fontId="28" fillId="54" borderId="30" xfId="0" applyNumberFormat="1" applyFont="1" applyFill="1" applyBorder="1" applyAlignment="1">
      <alignment vertical="center" wrapText="1"/>
    </xf>
    <xf numFmtId="0" fontId="28" fillId="7" borderId="28" xfId="0" applyFont="1" applyFill="1" applyBorder="1" applyAlignment="1">
      <alignment vertical="center" wrapText="1"/>
    </xf>
    <xf numFmtId="0" fontId="28" fillId="7" borderId="31" xfId="0" applyFont="1" applyFill="1" applyBorder="1" applyAlignment="1">
      <alignment horizontal="center" vertical="center" wrapText="1"/>
    </xf>
    <xf numFmtId="4" fontId="30" fillId="54" borderId="31" xfId="0" applyNumberFormat="1" applyFont="1" applyFill="1" applyBorder="1" applyAlignment="1">
      <alignment vertical="center" wrapText="1"/>
    </xf>
    <xf numFmtId="4" fontId="30" fillId="54" borderId="32" xfId="0" applyNumberFormat="1" applyFont="1" applyFill="1" applyBorder="1" applyAlignment="1">
      <alignment vertical="center" wrapText="1"/>
    </xf>
    <xf numFmtId="0" fontId="28" fillId="7" borderId="33" xfId="0" applyFont="1" applyFill="1" applyBorder="1" applyAlignment="1">
      <alignment vertical="center" wrapText="1"/>
    </xf>
    <xf numFmtId="4" fontId="28" fillId="54" borderId="24" xfId="0" applyNumberFormat="1" applyFont="1" applyFill="1" applyBorder="1" applyAlignment="1">
      <alignment vertical="center" wrapText="1"/>
    </xf>
    <xf numFmtId="4" fontId="28" fillId="54" borderId="34" xfId="0" applyNumberFormat="1" applyFont="1" applyFill="1" applyBorder="1" applyAlignment="1">
      <alignment vertical="center" wrapText="1"/>
    </xf>
    <xf numFmtId="0" fontId="30" fillId="7" borderId="35" xfId="0" applyFont="1" applyFill="1" applyBorder="1" applyAlignment="1">
      <alignment vertical="center" wrapText="1"/>
    </xf>
    <xf numFmtId="0" fontId="30" fillId="7" borderId="36" xfId="0" applyFont="1" applyFill="1" applyBorder="1" applyAlignment="1">
      <alignment horizontal="center" vertical="center" wrapText="1"/>
    </xf>
    <xf numFmtId="4" fontId="30" fillId="54" borderId="36" xfId="0" applyNumberFormat="1" applyFont="1" applyFill="1" applyBorder="1" applyAlignment="1">
      <alignment vertical="center" wrapText="1"/>
    </xf>
    <xf numFmtId="4" fontId="30" fillId="54" borderId="37" xfId="0" applyNumberFormat="1" applyFont="1" applyFill="1" applyBorder="1" applyAlignment="1">
      <alignment vertical="center" wrapText="1"/>
    </xf>
    <xf numFmtId="0" fontId="28" fillId="7" borderId="35" xfId="0" applyFont="1" applyFill="1" applyBorder="1" applyAlignment="1">
      <alignment vertical="center" wrapText="1"/>
    </xf>
    <xf numFmtId="0" fontId="28" fillId="7" borderId="36" xfId="0" applyFont="1" applyFill="1" applyBorder="1" applyAlignment="1">
      <alignment horizontal="center" vertical="center" wrapText="1"/>
    </xf>
    <xf numFmtId="0" fontId="30" fillId="0" borderId="0" xfId="0" applyFont="1" applyFill="1" applyBorder="1" applyAlignment="1">
      <alignment vertical="center" wrapText="1"/>
    </xf>
    <xf numFmtId="4" fontId="30" fillId="0" borderId="0" xfId="0" applyNumberFormat="1" applyFont="1" applyFill="1" applyBorder="1" applyAlignment="1">
      <alignment vertical="center" wrapText="1"/>
    </xf>
    <xf numFmtId="0" fontId="32" fillId="7" borderId="26" xfId="0" applyFont="1" applyFill="1" applyBorder="1" applyAlignment="1">
      <alignment horizontal="center" vertical="top" wrapText="1"/>
    </xf>
    <xf numFmtId="0" fontId="43" fillId="7" borderId="20" xfId="0" applyFont="1" applyFill="1" applyBorder="1" applyAlignment="1">
      <alignment horizontal="center" wrapText="1"/>
    </xf>
    <xf numFmtId="0" fontId="43" fillId="7" borderId="26" xfId="0" applyFont="1" applyFill="1" applyBorder="1" applyAlignment="1">
      <alignment horizontal="center" wrapText="1"/>
    </xf>
    <xf numFmtId="0" fontId="35" fillId="0" borderId="19" xfId="0" applyFont="1" applyBorder="1" applyAlignment="1">
      <alignment horizontal="left" vertical="top" wrapText="1"/>
    </xf>
    <xf numFmtId="0" fontId="35" fillId="0" borderId="19" xfId="0" applyFont="1" applyBorder="1" applyAlignment="1">
      <alignment horizontal="center" vertical="top" wrapText="1"/>
    </xf>
    <xf numFmtId="0" fontId="35" fillId="0" borderId="38" xfId="0" applyFont="1" applyBorder="1" applyAlignment="1">
      <alignment horizontal="left" vertical="top" wrapText="1"/>
    </xf>
    <xf numFmtId="0" fontId="35" fillId="0" borderId="38" xfId="0" applyFont="1" applyBorder="1" applyAlignment="1">
      <alignment horizontal="center" vertical="top" wrapText="1"/>
    </xf>
    <xf numFmtId="0" fontId="33" fillId="0" borderId="0" xfId="0" applyFont="1" applyFill="1" applyBorder="1" applyAlignment="1">
      <alignment vertical="top" wrapText="1"/>
    </xf>
    <xf numFmtId="0" fontId="43" fillId="7" borderId="29" xfId="0" applyFont="1" applyFill="1" applyBorder="1" applyAlignment="1">
      <alignment horizontal="center" wrapText="1"/>
    </xf>
    <xf numFmtId="0" fontId="65" fillId="0" borderId="0" xfId="0" applyFont="1" applyAlignment="1">
      <alignment horizontal="center"/>
    </xf>
    <xf numFmtId="0" fontId="66" fillId="0" borderId="0" xfId="0" applyFont="1" applyAlignment="1">
      <alignment/>
    </xf>
    <xf numFmtId="0" fontId="66" fillId="0" borderId="0" xfId="0" applyFont="1" applyBorder="1" applyAlignment="1">
      <alignment horizontal="center"/>
    </xf>
    <xf numFmtId="0" fontId="66" fillId="55" borderId="0" xfId="0" applyFont="1" applyFill="1" applyAlignment="1">
      <alignment horizontal="center"/>
    </xf>
    <xf numFmtId="0" fontId="28" fillId="53" borderId="39" xfId="0" applyFont="1" applyFill="1" applyBorder="1" applyAlignment="1">
      <alignment horizontal="center" vertical="center" wrapText="1"/>
    </xf>
    <xf numFmtId="0" fontId="28" fillId="53" borderId="40" xfId="0" applyFont="1" applyFill="1" applyBorder="1" applyAlignment="1">
      <alignment horizontal="center" vertical="center" wrapText="1"/>
    </xf>
    <xf numFmtId="0" fontId="28" fillId="53" borderId="41" xfId="0" applyFont="1" applyFill="1" applyBorder="1" applyAlignment="1">
      <alignment horizontal="center" vertical="center" wrapText="1"/>
    </xf>
    <xf numFmtId="0" fontId="28" fillId="56" borderId="0" xfId="0" applyFont="1" applyFill="1" applyBorder="1" applyAlignment="1">
      <alignment vertical="center" wrapText="1"/>
    </xf>
    <xf numFmtId="0" fontId="28" fillId="56" borderId="0" xfId="0" applyFont="1" applyFill="1" applyBorder="1" applyAlignment="1">
      <alignment horizontal="center" vertical="center" wrapText="1"/>
    </xf>
    <xf numFmtId="4" fontId="30" fillId="56" borderId="0" xfId="0" applyNumberFormat="1" applyFont="1" applyFill="1" applyBorder="1" applyAlignment="1">
      <alignment vertical="center" wrapText="1"/>
    </xf>
    <xf numFmtId="0" fontId="28" fillId="7" borderId="27" xfId="0" applyFont="1" applyFill="1" applyBorder="1" applyAlignment="1">
      <alignment horizontal="left" vertical="center" wrapText="1"/>
    </xf>
    <xf numFmtId="0" fontId="28" fillId="7" borderId="28" xfId="0" applyFont="1" applyFill="1" applyBorder="1" applyAlignment="1">
      <alignment horizontal="left" vertical="center" wrapText="1"/>
    </xf>
    <xf numFmtId="4" fontId="30" fillId="54" borderId="31" xfId="0" applyNumberFormat="1" applyFont="1" applyFill="1" applyBorder="1" applyAlignment="1">
      <alignment horizontal="right" vertical="center" wrapText="1"/>
    </xf>
    <xf numFmtId="4" fontId="30" fillId="54" borderId="32" xfId="0" applyNumberFormat="1" applyFont="1" applyFill="1" applyBorder="1" applyAlignment="1">
      <alignment horizontal="right" vertical="center" wrapText="1"/>
    </xf>
    <xf numFmtId="0" fontId="28" fillId="57" borderId="0" xfId="0" applyFont="1" applyFill="1" applyAlignment="1">
      <alignment horizontal="center" vertical="center" wrapText="1"/>
    </xf>
    <xf numFmtId="0" fontId="28" fillId="56" borderId="20" xfId="0" applyFont="1" applyFill="1" applyBorder="1" applyAlignment="1" applyProtection="1">
      <alignment vertical="center" wrapText="1"/>
      <protection locked="0"/>
    </xf>
    <xf numFmtId="0" fontId="28" fillId="56" borderId="30" xfId="0" applyFont="1" applyFill="1" applyBorder="1" applyAlignment="1" applyProtection="1">
      <alignment vertical="center" wrapText="1"/>
      <protection locked="0"/>
    </xf>
    <xf numFmtId="0" fontId="28" fillId="0" borderId="20" xfId="0" applyFont="1" applyFill="1" applyBorder="1" applyAlignment="1" applyProtection="1">
      <alignment vertical="center" wrapText="1"/>
      <protection locked="0"/>
    </xf>
    <xf numFmtId="0" fontId="28" fillId="0" borderId="30" xfId="0" applyFont="1" applyFill="1" applyBorder="1" applyAlignment="1" applyProtection="1">
      <alignment vertical="center" wrapText="1"/>
      <protection locked="0"/>
    </xf>
    <xf numFmtId="0" fontId="28" fillId="56" borderId="27" xfId="0" applyFont="1" applyFill="1" applyBorder="1" applyAlignment="1" applyProtection="1">
      <alignment vertical="center" wrapText="1"/>
      <protection locked="0"/>
    </xf>
    <xf numFmtId="0" fontId="28" fillId="56" borderId="20" xfId="0" applyFont="1" applyFill="1" applyBorder="1" applyAlignment="1" applyProtection="1">
      <alignment horizontal="center" vertical="center" wrapText="1"/>
      <protection locked="0"/>
    </xf>
    <xf numFmtId="0" fontId="32" fillId="57" borderId="0" xfId="0" applyFont="1" applyFill="1" applyAlignment="1">
      <alignment horizontal="center" vertical="center" wrapText="1"/>
    </xf>
    <xf numFmtId="1" fontId="28" fillId="53" borderId="31" xfId="0" applyNumberFormat="1" applyFont="1" applyFill="1" applyBorder="1" applyAlignment="1">
      <alignment horizontal="center" vertical="center" wrapText="1"/>
    </xf>
    <xf numFmtId="10" fontId="28" fillId="0" borderId="20" xfId="0" applyNumberFormat="1" applyFont="1" applyFill="1" applyBorder="1" applyAlignment="1" applyProtection="1">
      <alignment horizontal="right" vertical="center" wrapText="1"/>
      <protection locked="0"/>
    </xf>
    <xf numFmtId="1" fontId="41" fillId="7" borderId="20" xfId="0" applyNumberFormat="1" applyFont="1" applyFill="1" applyBorder="1" applyAlignment="1">
      <alignment horizontal="center" vertical="top" wrapText="1"/>
    </xf>
    <xf numFmtId="0" fontId="35" fillId="58" borderId="0" xfId="0" applyFont="1" applyFill="1" applyAlignment="1">
      <alignment horizontal="center" vertical="center"/>
    </xf>
    <xf numFmtId="10" fontId="30" fillId="53" borderId="20" xfId="0" applyNumberFormat="1" applyFont="1" applyFill="1" applyBorder="1" applyAlignment="1" applyProtection="1">
      <alignment horizontal="right" vertical="center" wrapText="1"/>
      <protection/>
    </xf>
    <xf numFmtId="4" fontId="28" fillId="56" borderId="20" xfId="0" applyNumberFormat="1" applyFont="1" applyFill="1" applyBorder="1" applyAlignment="1" applyProtection="1">
      <alignment vertical="center" wrapText="1"/>
      <protection locked="0"/>
    </xf>
    <xf numFmtId="4" fontId="28" fillId="56" borderId="30" xfId="0" applyNumberFormat="1" applyFont="1" applyFill="1" applyBorder="1" applyAlignment="1" applyProtection="1">
      <alignment vertical="center" wrapText="1"/>
      <protection locked="0"/>
    </xf>
    <xf numFmtId="4" fontId="28" fillId="56" borderId="31" xfId="0" applyNumberFormat="1" applyFont="1" applyFill="1" applyBorder="1" applyAlignment="1" applyProtection="1">
      <alignment vertical="center" wrapText="1"/>
      <protection locked="0"/>
    </xf>
    <xf numFmtId="4" fontId="28" fillId="56" borderId="32" xfId="0" applyNumberFormat="1" applyFont="1" applyFill="1" applyBorder="1" applyAlignment="1" applyProtection="1">
      <alignment vertical="center" wrapText="1"/>
      <protection locked="0"/>
    </xf>
    <xf numFmtId="10" fontId="28" fillId="53" borderId="20" xfId="98" applyNumberFormat="1" applyFont="1" applyFill="1" applyBorder="1" applyAlignment="1" applyProtection="1">
      <alignment horizontal="right" vertical="center" wrapText="1"/>
      <protection/>
    </xf>
    <xf numFmtId="4" fontId="28" fillId="56" borderId="0" xfId="0" applyNumberFormat="1" applyFont="1" applyFill="1" applyBorder="1" applyAlignment="1" applyProtection="1">
      <alignment vertical="center" wrapText="1"/>
      <protection locked="0"/>
    </xf>
    <xf numFmtId="0" fontId="28" fillId="0" borderId="0" xfId="0" applyFont="1" applyFill="1" applyBorder="1" applyAlignment="1">
      <alignment vertical="center" wrapText="1"/>
    </xf>
    <xf numFmtId="0" fontId="28" fillId="59" borderId="20" xfId="0" applyFont="1" applyFill="1" applyBorder="1" applyAlignment="1">
      <alignment vertical="center" wrapText="1"/>
    </xf>
    <xf numFmtId="0" fontId="28" fillId="56" borderId="20" xfId="0" applyNumberFormat="1" applyFont="1" applyFill="1" applyBorder="1" applyAlignment="1" applyProtection="1">
      <alignment horizontal="center" vertical="center" wrapText="1"/>
      <protection locked="0"/>
    </xf>
    <xf numFmtId="1" fontId="28" fillId="53" borderId="32" xfId="0" applyNumberFormat="1" applyFont="1" applyFill="1" applyBorder="1" applyAlignment="1">
      <alignment horizontal="center" vertical="center" wrapText="1"/>
    </xf>
    <xf numFmtId="0" fontId="28" fillId="0" borderId="31" xfId="0" applyNumberFormat="1" applyFont="1" applyFill="1" applyBorder="1" applyAlignment="1" applyProtection="1">
      <alignment horizontal="center" vertical="center" wrapText="1"/>
      <protection locked="0"/>
    </xf>
    <xf numFmtId="0" fontId="36" fillId="0" borderId="20" xfId="0" applyFont="1" applyBorder="1" applyAlignment="1">
      <alignment vertical="top" wrapText="1"/>
    </xf>
    <xf numFmtId="0" fontId="67" fillId="59" borderId="20" xfId="0" applyFont="1" applyFill="1" applyBorder="1" applyAlignment="1">
      <alignment horizontal="center"/>
    </xf>
    <xf numFmtId="4" fontId="35" fillId="0" borderId="20" xfId="0" applyNumberFormat="1" applyFont="1" applyBorder="1" applyAlignment="1" applyProtection="1">
      <alignment horizontal="center" vertical="top" shrinkToFit="1"/>
      <protection locked="0"/>
    </xf>
    <xf numFmtId="4" fontId="35" fillId="54" borderId="20" xfId="0" applyNumberFormat="1" applyFont="1" applyFill="1" applyBorder="1" applyAlignment="1">
      <alignment horizontal="center" vertical="top" shrinkToFit="1"/>
    </xf>
    <xf numFmtId="0" fontId="32" fillId="7" borderId="20" xfId="0" applyFont="1" applyFill="1" applyBorder="1" applyAlignment="1">
      <alignment horizontal="center" vertical="top" shrinkToFit="1"/>
    </xf>
    <xf numFmtId="4" fontId="32" fillId="7" borderId="20" xfId="0" applyNumberFormat="1" applyFont="1" applyFill="1" applyBorder="1" applyAlignment="1">
      <alignment horizontal="center" vertical="top" shrinkToFit="1"/>
    </xf>
    <xf numFmtId="3" fontId="36" fillId="46" borderId="20" xfId="0" applyNumberFormat="1" applyFont="1" applyFill="1" applyBorder="1" applyAlignment="1">
      <alignment horizontal="center" vertical="top" shrinkToFit="1"/>
    </xf>
    <xf numFmtId="4" fontId="35" fillId="0" borderId="26" xfId="0" applyNumberFormat="1" applyFont="1" applyBorder="1" applyAlignment="1" applyProtection="1">
      <alignment horizontal="center" vertical="top" shrinkToFit="1"/>
      <protection locked="0"/>
    </xf>
    <xf numFmtId="0" fontId="36" fillId="46" borderId="20" xfId="0" applyFont="1" applyFill="1" applyBorder="1" applyAlignment="1">
      <alignment horizontal="center" vertical="top" shrinkToFit="1"/>
    </xf>
    <xf numFmtId="0" fontId="35" fillId="7" borderId="20" xfId="0" applyFont="1" applyFill="1" applyBorder="1" applyAlignment="1">
      <alignment horizontal="center" vertical="top" shrinkToFit="1"/>
    </xf>
    <xf numFmtId="4" fontId="35" fillId="54" borderId="20" xfId="0" applyNumberFormat="1" applyFont="1" applyFill="1" applyBorder="1" applyAlignment="1">
      <alignment vertical="top" shrinkToFit="1"/>
    </xf>
    <xf numFmtId="184" fontId="35" fillId="0" borderId="20" xfId="0" applyNumberFormat="1" applyFont="1" applyBorder="1" applyAlignment="1">
      <alignment horizontal="center" shrinkToFit="1"/>
    </xf>
    <xf numFmtId="0" fontId="35" fillId="0" borderId="0" xfId="0" applyFont="1" applyAlignment="1">
      <alignment shrinkToFit="1"/>
    </xf>
    <xf numFmtId="0" fontId="28" fillId="0" borderId="27" xfId="0" applyFont="1" applyFill="1" applyBorder="1" applyAlignment="1" applyProtection="1">
      <alignment horizontal="left" vertical="center" wrapText="1"/>
      <protection locked="0"/>
    </xf>
    <xf numFmtId="0" fontId="44" fillId="7" borderId="33" xfId="0" applyFont="1" applyFill="1" applyBorder="1" applyAlignment="1">
      <alignment vertical="center" wrapText="1"/>
    </xf>
    <xf numFmtId="4" fontId="28" fillId="56" borderId="24" xfId="0" applyNumberFormat="1" applyFont="1" applyFill="1" applyBorder="1" applyAlignment="1" applyProtection="1">
      <alignment vertical="center" wrapText="1"/>
      <protection locked="0"/>
    </xf>
    <xf numFmtId="4" fontId="28" fillId="56" borderId="34" xfId="0" applyNumberFormat="1" applyFont="1" applyFill="1" applyBorder="1" applyAlignment="1" applyProtection="1">
      <alignment vertical="center" wrapText="1"/>
      <protection locked="0"/>
    </xf>
    <xf numFmtId="0" fontId="44" fillId="7" borderId="20" xfId="0" applyFont="1" applyFill="1" applyBorder="1" applyAlignment="1">
      <alignment vertical="center" wrapText="1"/>
    </xf>
    <xf numFmtId="0" fontId="28" fillId="7" borderId="21" xfId="0" applyFont="1" applyFill="1" applyBorder="1" applyAlignment="1">
      <alignment horizontal="center" vertical="center" wrapText="1"/>
    </xf>
    <xf numFmtId="4" fontId="28" fillId="54" borderId="21" xfId="0" applyNumberFormat="1" applyFont="1" applyFill="1" applyBorder="1" applyAlignment="1">
      <alignment horizontal="center" vertical="center" wrapText="1"/>
    </xf>
    <xf numFmtId="4" fontId="28" fillId="0" borderId="21" xfId="0" applyNumberFormat="1" applyFont="1" applyFill="1" applyBorder="1" applyAlignment="1" applyProtection="1">
      <alignment horizontal="center" vertical="center" wrapText="1"/>
      <protection locked="0"/>
    </xf>
    <xf numFmtId="4" fontId="30" fillId="54" borderId="21" xfId="0" applyNumberFormat="1" applyFont="1" applyFill="1" applyBorder="1" applyAlignment="1">
      <alignment horizontal="center" vertical="center" wrapText="1"/>
    </xf>
    <xf numFmtId="0" fontId="28" fillId="55" borderId="42" xfId="0" applyFont="1" applyFill="1" applyBorder="1" applyAlignment="1">
      <alignment horizontal="center" vertical="center" wrapText="1"/>
    </xf>
    <xf numFmtId="4" fontId="68" fillId="55" borderId="42" xfId="0" applyNumberFormat="1" applyFont="1" applyFill="1" applyBorder="1" applyAlignment="1">
      <alignment horizontal="center" vertical="center" wrapText="1"/>
    </xf>
    <xf numFmtId="4" fontId="68" fillId="55" borderId="42" xfId="0" applyNumberFormat="1" applyFont="1" applyFill="1" applyBorder="1" applyAlignment="1" applyProtection="1">
      <alignment horizontal="center" vertical="center" wrapText="1"/>
      <protection locked="0"/>
    </xf>
    <xf numFmtId="4" fontId="69" fillId="55" borderId="42" xfId="0" applyNumberFormat="1" applyFont="1" applyFill="1" applyBorder="1" applyAlignment="1">
      <alignment horizontal="center" vertical="center" wrapText="1"/>
    </xf>
    <xf numFmtId="0" fontId="28" fillId="55" borderId="0" xfId="0" applyFont="1" applyFill="1" applyBorder="1" applyAlignment="1">
      <alignment vertical="center" wrapText="1"/>
    </xf>
    <xf numFmtId="0" fontId="28" fillId="0" borderId="0" xfId="0" applyFont="1" applyBorder="1" applyAlignment="1">
      <alignment vertical="center" wrapText="1"/>
    </xf>
    <xf numFmtId="4" fontId="35" fillId="54" borderId="26" xfId="0" applyNumberFormat="1" applyFont="1" applyFill="1" applyBorder="1" applyAlignment="1">
      <alignment horizontal="center" vertical="top" shrinkToFit="1"/>
    </xf>
    <xf numFmtId="0" fontId="66" fillId="0" borderId="0" xfId="0" applyFont="1" applyBorder="1" applyAlignment="1" applyProtection="1">
      <alignment horizontal="center"/>
      <protection locked="0"/>
    </xf>
    <xf numFmtId="0" fontId="66" fillId="55" borderId="0" xfId="0" applyFont="1" applyFill="1" applyAlignment="1">
      <alignment/>
    </xf>
    <xf numFmtId="0" fontId="66" fillId="55" borderId="0" xfId="0" applyFont="1" applyFill="1" applyBorder="1" applyAlignment="1" applyProtection="1">
      <alignment horizontal="center"/>
      <protection locked="0"/>
    </xf>
    <xf numFmtId="4" fontId="36" fillId="46" borderId="20" xfId="0" applyNumberFormat="1" applyFont="1" applyFill="1" applyBorder="1" applyAlignment="1">
      <alignment horizontal="center" vertical="top" shrinkToFit="1"/>
    </xf>
    <xf numFmtId="0" fontId="66" fillId="0" borderId="43" xfId="0" applyFont="1" applyBorder="1" applyAlignment="1" applyProtection="1">
      <alignment horizontal="center" vertical="center" wrapText="1"/>
      <protection locked="0"/>
    </xf>
    <xf numFmtId="0" fontId="66" fillId="0" borderId="19" xfId="0" applyFont="1" applyBorder="1" applyAlignment="1" applyProtection="1">
      <alignment horizontal="center" vertical="center" wrapText="1"/>
      <protection locked="0"/>
    </xf>
    <xf numFmtId="0" fontId="66" fillId="0" borderId="44" xfId="0" applyFont="1" applyBorder="1" applyAlignment="1" applyProtection="1">
      <alignment horizontal="center" vertical="center" wrapText="1"/>
      <protection locked="0"/>
    </xf>
    <xf numFmtId="0" fontId="66" fillId="0" borderId="42"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wrapText="1"/>
      <protection locked="0"/>
    </xf>
    <xf numFmtId="0" fontId="66" fillId="0" borderId="45" xfId="0" applyFont="1" applyBorder="1" applyAlignment="1" applyProtection="1">
      <alignment horizontal="center" vertical="center" wrapText="1"/>
      <protection locked="0"/>
    </xf>
    <xf numFmtId="0" fontId="66" fillId="0" borderId="29" xfId="0" applyFont="1" applyBorder="1" applyAlignment="1" applyProtection="1">
      <alignment horizontal="center" vertical="center" wrapText="1"/>
      <protection locked="0"/>
    </xf>
    <xf numFmtId="0" fontId="66" fillId="0" borderId="38" xfId="0" applyFont="1" applyBorder="1" applyAlignment="1" applyProtection="1">
      <alignment horizontal="center" vertical="center" wrapText="1"/>
      <protection locked="0"/>
    </xf>
    <xf numFmtId="0" fontId="66" fillId="0" borderId="46" xfId="0" applyFont="1" applyBorder="1" applyAlignment="1" applyProtection="1">
      <alignment horizontal="center" vertical="center" wrapText="1"/>
      <protection locked="0"/>
    </xf>
    <xf numFmtId="0" fontId="70" fillId="0" borderId="0" xfId="0" applyFont="1" applyAlignment="1">
      <alignment horizontal="center" wrapText="1"/>
    </xf>
    <xf numFmtId="0" fontId="65" fillId="0" borderId="0" xfId="0" applyFont="1" applyAlignment="1">
      <alignment horizontal="center" wrapText="1"/>
    </xf>
    <xf numFmtId="0" fontId="65" fillId="0" borderId="0" xfId="0" applyFont="1" applyAlignment="1">
      <alignment horizontal="center"/>
    </xf>
    <xf numFmtId="0" fontId="66" fillId="0" borderId="21" xfId="0" applyFont="1" applyBorder="1" applyAlignment="1" applyProtection="1">
      <alignment horizontal="center" vertical="center"/>
      <protection locked="0"/>
    </xf>
    <xf numFmtId="0" fontId="66" fillId="0" borderId="22" xfId="0" applyFont="1" applyBorder="1" applyAlignment="1" applyProtection="1">
      <alignment horizontal="center" vertical="center"/>
      <protection locked="0"/>
    </xf>
    <xf numFmtId="0" fontId="66" fillId="0" borderId="23" xfId="0" applyFont="1" applyBorder="1" applyAlignment="1" applyProtection="1">
      <alignment horizontal="center" vertical="center"/>
      <protection locked="0"/>
    </xf>
    <xf numFmtId="0" fontId="45" fillId="53" borderId="0" xfId="0" applyFont="1" applyFill="1" applyAlignment="1" applyProtection="1">
      <alignment horizontal="center"/>
      <protection hidden="1"/>
    </xf>
    <xf numFmtId="0" fontId="66" fillId="53" borderId="0" xfId="0" applyFont="1" applyFill="1" applyBorder="1" applyAlignment="1">
      <alignment horizontal="center"/>
    </xf>
    <xf numFmtId="0" fontId="66" fillId="0" borderId="21" xfId="0" applyFont="1" applyBorder="1" applyAlignment="1" applyProtection="1">
      <alignment horizontal="center"/>
      <protection locked="0"/>
    </xf>
    <xf numFmtId="0" fontId="66" fillId="0" borderId="23" xfId="0" applyFont="1" applyBorder="1" applyAlignment="1" applyProtection="1">
      <alignment horizontal="center"/>
      <protection locked="0"/>
    </xf>
    <xf numFmtId="0" fontId="66" fillId="53" borderId="0" xfId="0" applyFont="1" applyFill="1" applyAlignment="1">
      <alignment horizontal="center"/>
    </xf>
    <xf numFmtId="0" fontId="66" fillId="0" borderId="22" xfId="0" applyFont="1" applyBorder="1" applyAlignment="1" applyProtection="1">
      <alignment horizontal="center"/>
      <protection locked="0"/>
    </xf>
    <xf numFmtId="0" fontId="30" fillId="7" borderId="47" xfId="0" applyFont="1" applyFill="1" applyBorder="1" applyAlignment="1">
      <alignment horizontal="center" vertical="center" wrapText="1"/>
    </xf>
    <xf numFmtId="0" fontId="30" fillId="7" borderId="48" xfId="0" applyFont="1" applyFill="1" applyBorder="1" applyAlignment="1">
      <alignment horizontal="center" vertical="center" wrapText="1"/>
    </xf>
    <xf numFmtId="0" fontId="30" fillId="7" borderId="49" xfId="0" applyFont="1" applyFill="1" applyBorder="1" applyAlignment="1">
      <alignment horizontal="center" vertical="center" wrapText="1"/>
    </xf>
    <xf numFmtId="0" fontId="28" fillId="58" borderId="27" xfId="0" applyFont="1" applyFill="1" applyBorder="1" applyAlignment="1">
      <alignment vertical="center" wrapText="1"/>
    </xf>
    <xf numFmtId="0" fontId="28" fillId="58" borderId="20" xfId="0" applyFont="1" applyFill="1" applyBorder="1" applyAlignment="1">
      <alignment vertical="center" wrapText="1"/>
    </xf>
    <xf numFmtId="0" fontId="28" fillId="58" borderId="30" xfId="0" applyFont="1" applyFill="1" applyBorder="1" applyAlignment="1">
      <alignment vertical="center" wrapText="1"/>
    </xf>
    <xf numFmtId="0" fontId="28" fillId="58" borderId="38" xfId="0" applyFont="1" applyFill="1" applyBorder="1" applyAlignment="1">
      <alignment vertical="center" wrapText="1"/>
    </xf>
    <xf numFmtId="0" fontId="28" fillId="58" borderId="50" xfId="0" applyFont="1" applyFill="1" applyBorder="1" applyAlignment="1">
      <alignment horizontal="left" vertical="center" wrapText="1"/>
    </xf>
    <xf numFmtId="0" fontId="28" fillId="58" borderId="22" xfId="0" applyFont="1" applyFill="1" applyBorder="1" applyAlignment="1">
      <alignment horizontal="left" vertical="center" wrapText="1"/>
    </xf>
    <xf numFmtId="0" fontId="28" fillId="58" borderId="51" xfId="0" applyFont="1" applyFill="1" applyBorder="1" applyAlignment="1">
      <alignment horizontal="left" vertical="center" wrapText="1"/>
    </xf>
    <xf numFmtId="0" fontId="32" fillId="57" borderId="0" xfId="0" applyFont="1" applyFill="1" applyAlignment="1">
      <alignment horizontal="center" vertical="center" wrapText="1"/>
    </xf>
    <xf numFmtId="0" fontId="30" fillId="0" borderId="0" xfId="0" applyFont="1" applyAlignment="1">
      <alignment horizontal="right" vertical="center" wrapText="1"/>
    </xf>
    <xf numFmtId="0" fontId="30" fillId="0" borderId="0" xfId="0" applyFont="1" applyAlignment="1">
      <alignment horizontal="center" vertical="center" wrapText="1"/>
    </xf>
    <xf numFmtId="0" fontId="30" fillId="58" borderId="28" xfId="0" applyFont="1" applyFill="1" applyBorder="1" applyAlignment="1">
      <alignment horizontal="center" vertical="center" wrapText="1"/>
    </xf>
    <xf numFmtId="0" fontId="30" fillId="58" borderId="31" xfId="0" applyFont="1" applyFill="1" applyBorder="1" applyAlignment="1">
      <alignment horizontal="center" vertical="center" wrapText="1"/>
    </xf>
    <xf numFmtId="0" fontId="30" fillId="58" borderId="32" xfId="0" applyFont="1" applyFill="1" applyBorder="1" applyAlignment="1">
      <alignment horizontal="center" vertical="center" wrapText="1"/>
    </xf>
    <xf numFmtId="0" fontId="33" fillId="53" borderId="43" xfId="0" applyFont="1" applyFill="1" applyBorder="1" applyAlignment="1">
      <alignment horizontal="left" vertical="top" wrapText="1"/>
    </xf>
    <xf numFmtId="0" fontId="33" fillId="53" borderId="19" xfId="0" applyFont="1" applyFill="1" applyBorder="1" applyAlignment="1">
      <alignment horizontal="left" vertical="top" wrapText="1"/>
    </xf>
    <xf numFmtId="0" fontId="33" fillId="53" borderId="44" xfId="0" applyFont="1" applyFill="1" applyBorder="1" applyAlignment="1">
      <alignment horizontal="left" vertical="top" wrapText="1"/>
    </xf>
    <xf numFmtId="0" fontId="33" fillId="53" borderId="42" xfId="0" applyFont="1" applyFill="1" applyBorder="1" applyAlignment="1">
      <alignment horizontal="left" vertical="top" wrapText="1"/>
    </xf>
    <xf numFmtId="0" fontId="33" fillId="53" borderId="0" xfId="0" applyFont="1" applyFill="1" applyBorder="1" applyAlignment="1">
      <alignment horizontal="left" vertical="top" wrapText="1"/>
    </xf>
    <xf numFmtId="0" fontId="33" fillId="53" borderId="45" xfId="0" applyFont="1" applyFill="1" applyBorder="1" applyAlignment="1">
      <alignment horizontal="left" vertical="top" wrapText="1"/>
    </xf>
    <xf numFmtId="0" fontId="33" fillId="53" borderId="29" xfId="0" applyFont="1" applyFill="1" applyBorder="1" applyAlignment="1">
      <alignment horizontal="left" vertical="top" wrapText="1"/>
    </xf>
    <xf numFmtId="0" fontId="33" fillId="53" borderId="38" xfId="0" applyFont="1" applyFill="1" applyBorder="1" applyAlignment="1">
      <alignment horizontal="left" vertical="top" wrapText="1"/>
    </xf>
    <xf numFmtId="0" fontId="33" fillId="53" borderId="46" xfId="0" applyFont="1" applyFill="1" applyBorder="1" applyAlignment="1">
      <alignment horizontal="left" vertical="top" wrapText="1"/>
    </xf>
    <xf numFmtId="0" fontId="33" fillId="55" borderId="0" xfId="0" applyFont="1" applyFill="1" applyBorder="1" applyAlignment="1">
      <alignment horizontal="left" vertical="top" wrapText="1"/>
    </xf>
    <xf numFmtId="0" fontId="28" fillId="0" borderId="43"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44" xfId="0" applyFont="1" applyBorder="1" applyAlignment="1" applyProtection="1">
      <alignment horizontal="left" vertical="top" wrapText="1"/>
      <protection locked="0"/>
    </xf>
    <xf numFmtId="0" fontId="28" fillId="0" borderId="29" xfId="0" applyFont="1" applyBorder="1" applyAlignment="1" applyProtection="1">
      <alignment horizontal="left" vertical="top" wrapText="1"/>
      <protection locked="0"/>
    </xf>
    <xf numFmtId="0" fontId="28" fillId="0" borderId="38" xfId="0" applyFont="1" applyBorder="1" applyAlignment="1" applyProtection="1">
      <alignment horizontal="left" vertical="top" wrapText="1"/>
      <protection locked="0"/>
    </xf>
    <xf numFmtId="0" fontId="28" fillId="0" borderId="46" xfId="0" applyFont="1" applyBorder="1" applyAlignment="1" applyProtection="1">
      <alignment horizontal="left" vertical="top" wrapText="1"/>
      <protection locked="0"/>
    </xf>
    <xf numFmtId="0" fontId="30" fillId="58" borderId="39" xfId="0" applyFont="1" applyFill="1" applyBorder="1" applyAlignment="1">
      <alignment horizontal="center" vertical="center" wrapText="1"/>
    </xf>
    <xf numFmtId="0" fontId="30" fillId="58" borderId="40" xfId="0" applyFont="1" applyFill="1" applyBorder="1" applyAlignment="1">
      <alignment horizontal="center" vertical="center" wrapText="1"/>
    </xf>
    <xf numFmtId="0" fontId="30" fillId="58" borderId="41" xfId="0" applyFont="1" applyFill="1" applyBorder="1" applyAlignment="1">
      <alignment horizontal="center" vertical="center" wrapText="1"/>
    </xf>
    <xf numFmtId="0" fontId="28" fillId="7" borderId="52" xfId="0" applyFont="1" applyFill="1" applyBorder="1" applyAlignment="1">
      <alignment horizontal="left" vertical="center" wrapText="1"/>
    </xf>
    <xf numFmtId="0" fontId="28" fillId="7" borderId="48" xfId="0" applyFont="1" applyFill="1" applyBorder="1" applyAlignment="1">
      <alignment horizontal="left" vertical="center" wrapText="1"/>
    </xf>
    <xf numFmtId="0" fontId="28" fillId="7" borderId="49" xfId="0" applyFont="1" applyFill="1" applyBorder="1" applyAlignment="1">
      <alignment horizontal="left" vertical="center" wrapText="1"/>
    </xf>
    <xf numFmtId="0" fontId="44" fillId="7" borderId="50" xfId="0" applyFont="1" applyFill="1" applyBorder="1" applyAlignment="1">
      <alignment horizontal="left" vertical="center" wrapText="1"/>
    </xf>
    <xf numFmtId="0" fontId="44" fillId="7" borderId="22" xfId="0" applyFont="1" applyFill="1" applyBorder="1" applyAlignment="1">
      <alignment horizontal="left" vertical="center" wrapText="1"/>
    </xf>
    <xf numFmtId="0" fontId="44" fillId="7" borderId="51" xfId="0" applyFont="1" applyFill="1" applyBorder="1" applyAlignment="1">
      <alignment horizontal="left" vertical="center" wrapText="1"/>
    </xf>
    <xf numFmtId="0" fontId="28" fillId="0" borderId="4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30" fillId="0" borderId="0" xfId="0" applyFont="1" applyAlignment="1">
      <alignment horizontal="center" vertical="center" wrapText="1"/>
    </xf>
    <xf numFmtId="0" fontId="28" fillId="7" borderId="39" xfId="0" applyFont="1" applyFill="1" applyBorder="1" applyAlignment="1">
      <alignment horizontal="center" vertical="center" wrapText="1"/>
    </xf>
    <xf numFmtId="0" fontId="28" fillId="7" borderId="28" xfId="0" applyFont="1" applyFill="1" applyBorder="1" applyAlignment="1">
      <alignment horizontal="center" vertical="center" wrapText="1"/>
    </xf>
    <xf numFmtId="0" fontId="32" fillId="57" borderId="0" xfId="0" applyFont="1" applyFill="1" applyAlignment="1">
      <alignment horizontal="center" vertical="center" wrapText="1"/>
    </xf>
    <xf numFmtId="0" fontId="28" fillId="7" borderId="47" xfId="0" applyFont="1" applyFill="1" applyBorder="1" applyAlignment="1">
      <alignment horizontal="left" vertical="center" wrapText="1"/>
    </xf>
    <xf numFmtId="0" fontId="28" fillId="58" borderId="0" xfId="0" applyFont="1" applyFill="1" applyBorder="1" applyAlignment="1">
      <alignment horizontal="left" vertical="top" wrapText="1"/>
    </xf>
    <xf numFmtId="0" fontId="28" fillId="7" borderId="53"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28" fillId="7" borderId="54" xfId="0" applyFont="1" applyFill="1" applyBorder="1" applyAlignment="1">
      <alignment horizontal="left" vertical="center" wrapText="1"/>
    </xf>
    <xf numFmtId="0" fontId="37" fillId="7" borderId="21" xfId="0" applyFont="1" applyFill="1" applyBorder="1" applyAlignment="1">
      <alignment horizontal="left" vertical="top" wrapText="1"/>
    </xf>
    <xf numFmtId="0" fontId="37" fillId="7" borderId="23" xfId="0" applyFont="1" applyFill="1" applyBorder="1" applyAlignment="1">
      <alignment horizontal="left" vertical="top" wrapText="1"/>
    </xf>
    <xf numFmtId="0" fontId="36" fillId="0" borderId="0" xfId="0" applyFont="1" applyAlignment="1">
      <alignment horizontal="right"/>
    </xf>
    <xf numFmtId="0" fontId="35" fillId="0" borderId="0" xfId="0" applyFont="1" applyAlignment="1">
      <alignment horizontal="left"/>
    </xf>
    <xf numFmtId="0" fontId="35" fillId="0" borderId="45" xfId="0" applyFont="1" applyBorder="1" applyAlignment="1">
      <alignment horizontal="left"/>
    </xf>
    <xf numFmtId="0" fontId="35" fillId="54" borderId="20" xfId="0" applyFont="1" applyFill="1" applyBorder="1" applyAlignment="1">
      <alignment horizontal="center"/>
    </xf>
    <xf numFmtId="196" fontId="35" fillId="54" borderId="20" xfId="0" applyNumberFormat="1" applyFont="1" applyFill="1" applyBorder="1" applyAlignment="1">
      <alignment horizontal="center"/>
    </xf>
    <xf numFmtId="0" fontId="36" fillId="0" borderId="0" xfId="0" applyFont="1" applyBorder="1" applyAlignment="1">
      <alignment horizontal="left" vertical="top" wrapText="1"/>
    </xf>
    <xf numFmtId="0" fontId="43" fillId="7" borderId="21" xfId="0" applyFont="1" applyFill="1" applyBorder="1" applyAlignment="1">
      <alignment horizontal="left" wrapText="1"/>
    </xf>
    <xf numFmtId="0" fontId="43" fillId="7" borderId="23" xfId="0" applyFont="1" applyFill="1" applyBorder="1" applyAlignment="1">
      <alignment horizontal="left" wrapText="1"/>
    </xf>
    <xf numFmtId="0" fontId="36" fillId="46" borderId="21" xfId="0" applyFont="1" applyFill="1" applyBorder="1" applyAlignment="1">
      <alignment horizontal="left" vertical="top" wrapText="1"/>
    </xf>
    <xf numFmtId="0" fontId="36" fillId="46" borderId="22" xfId="0" applyFont="1" applyFill="1" applyBorder="1" applyAlignment="1">
      <alignment horizontal="left" vertical="top" wrapText="1"/>
    </xf>
    <xf numFmtId="0" fontId="36" fillId="46" borderId="23" xfId="0" applyFont="1" applyFill="1" applyBorder="1" applyAlignment="1">
      <alignment horizontal="left" vertical="top" wrapText="1"/>
    </xf>
    <xf numFmtId="0" fontId="36" fillId="0" borderId="55" xfId="0" applyFont="1" applyBorder="1" applyAlignment="1">
      <alignment horizontal="left" vertical="top" wrapText="1"/>
    </xf>
    <xf numFmtId="0" fontId="36" fillId="0" borderId="56" xfId="0" applyFont="1" applyBorder="1" applyAlignment="1">
      <alignment horizontal="left" vertical="top" wrapText="1"/>
    </xf>
    <xf numFmtId="0" fontId="44" fillId="54" borderId="20" xfId="0" applyFont="1" applyFill="1" applyBorder="1" applyAlignment="1" applyProtection="1">
      <alignment horizontal="left" vertical="center" wrapText="1"/>
      <protection/>
    </xf>
    <xf numFmtId="0" fontId="44" fillId="54" borderId="21" xfId="0" applyFont="1" applyFill="1" applyBorder="1" applyAlignment="1" applyProtection="1">
      <alignment horizontal="center" vertical="center" wrapText="1"/>
      <protection hidden="1"/>
    </xf>
    <xf numFmtId="0" fontId="44" fillId="54" borderId="22" xfId="0" applyFont="1" applyFill="1" applyBorder="1" applyAlignment="1" applyProtection="1">
      <alignment horizontal="center" vertical="center" wrapText="1"/>
      <protection hidden="1"/>
    </xf>
    <xf numFmtId="0" fontId="44" fillId="54" borderId="23" xfId="0" applyFont="1" applyFill="1" applyBorder="1" applyAlignment="1" applyProtection="1">
      <alignment horizontal="center" vertical="center" wrapText="1"/>
      <protection hidden="1"/>
    </xf>
    <xf numFmtId="0" fontId="35" fillId="0" borderId="43" xfId="0" applyFont="1" applyBorder="1" applyAlignment="1">
      <alignment horizontal="center"/>
    </xf>
    <xf numFmtId="0" fontId="35" fillId="0" borderId="19" xfId="0" applyFont="1" applyBorder="1" applyAlignment="1">
      <alignment horizontal="center"/>
    </xf>
    <xf numFmtId="0" fontId="35" fillId="0" borderId="44" xfId="0" applyFont="1" applyBorder="1" applyAlignment="1">
      <alignment horizontal="center"/>
    </xf>
    <xf numFmtId="0" fontId="35" fillId="0" borderId="42" xfId="0" applyFont="1" applyBorder="1" applyAlignment="1">
      <alignment horizontal="center"/>
    </xf>
    <xf numFmtId="0" fontId="35" fillId="0" borderId="0" xfId="0" applyFont="1" applyBorder="1" applyAlignment="1">
      <alignment horizontal="center"/>
    </xf>
    <xf numFmtId="0" fontId="35" fillId="0" borderId="45" xfId="0" applyFont="1" applyBorder="1" applyAlignment="1">
      <alignment horizontal="center"/>
    </xf>
    <xf numFmtId="0" fontId="35" fillId="0" borderId="29" xfId="0" applyFont="1" applyBorder="1" applyAlignment="1">
      <alignment horizontal="center"/>
    </xf>
    <xf numFmtId="0" fontId="35" fillId="0" borderId="38" xfId="0" applyFont="1" applyBorder="1" applyAlignment="1">
      <alignment horizontal="center"/>
    </xf>
    <xf numFmtId="0" fontId="35" fillId="0" borderId="46" xfId="0" applyFont="1" applyBorder="1" applyAlignment="1">
      <alignment horizontal="center"/>
    </xf>
    <xf numFmtId="0" fontId="35" fillId="0" borderId="20" xfId="0" applyFont="1" applyBorder="1" applyAlignment="1" applyProtection="1">
      <alignment horizontal="left" vertical="center"/>
      <protection locked="0"/>
    </xf>
    <xf numFmtId="0" fontId="35" fillId="53" borderId="20" xfId="0" applyFont="1" applyFill="1" applyBorder="1" applyAlignment="1" applyProtection="1">
      <alignment horizontal="left" vertical="center"/>
      <protection/>
    </xf>
    <xf numFmtId="0" fontId="36" fillId="7" borderId="21" xfId="0" applyFont="1" applyFill="1" applyBorder="1" applyAlignment="1">
      <alignment horizontal="left" vertical="top" wrapText="1"/>
    </xf>
    <xf numFmtId="0" fontId="36" fillId="7" borderId="22" xfId="0" applyFont="1" applyFill="1" applyBorder="1" applyAlignment="1">
      <alignment horizontal="left" vertical="top" wrapText="1"/>
    </xf>
    <xf numFmtId="0" fontId="36" fillId="7" borderId="23" xfId="0" applyFont="1" applyFill="1" applyBorder="1" applyAlignment="1">
      <alignment horizontal="left" vertical="top" wrapText="1"/>
    </xf>
    <xf numFmtId="4" fontId="35" fillId="0" borderId="21" xfId="0" applyNumberFormat="1" applyFont="1" applyBorder="1" applyAlignment="1" applyProtection="1">
      <alignment horizontal="center" vertical="top" shrinkToFit="1"/>
      <protection locked="0"/>
    </xf>
    <xf numFmtId="4" fontId="35" fillId="0" borderId="22" xfId="0" applyNumberFormat="1" applyFont="1" applyBorder="1" applyAlignment="1" applyProtection="1">
      <alignment horizontal="center" vertical="top" shrinkToFit="1"/>
      <protection locked="0"/>
    </xf>
    <xf numFmtId="4" fontId="35" fillId="0" borderId="23" xfId="0" applyNumberFormat="1" applyFont="1" applyBorder="1" applyAlignment="1" applyProtection="1">
      <alignment horizontal="center" vertical="top" shrinkToFit="1"/>
      <protection locked="0"/>
    </xf>
    <xf numFmtId="49" fontId="44" fillId="54" borderId="20" xfId="0" applyNumberFormat="1" applyFont="1" applyFill="1" applyBorder="1" applyAlignment="1" applyProtection="1">
      <alignment horizontal="left" vertical="center" wrapText="1"/>
      <protection/>
    </xf>
    <xf numFmtId="0" fontId="44" fillId="54" borderId="20" xfId="0" applyFont="1" applyFill="1" applyBorder="1" applyAlignment="1" applyProtection="1">
      <alignment horizontal="left" vertical="center" wrapText="1"/>
      <protection hidden="1"/>
    </xf>
    <xf numFmtId="0" fontId="35" fillId="58" borderId="0" xfId="0" applyFont="1" applyFill="1" applyAlignment="1">
      <alignment horizontal="center"/>
    </xf>
    <xf numFmtId="0" fontId="29" fillId="0" borderId="0" xfId="0" applyFont="1" applyAlignment="1">
      <alignment horizontal="center"/>
    </xf>
    <xf numFmtId="0" fontId="43" fillId="7" borderId="29" xfId="0" applyFont="1" applyFill="1" applyBorder="1" applyAlignment="1">
      <alignment horizontal="left" wrapText="1"/>
    </xf>
    <xf numFmtId="0" fontId="43" fillId="7" borderId="46" xfId="0" applyFont="1" applyFill="1" applyBorder="1" applyAlignment="1">
      <alignment horizontal="left" wrapText="1"/>
    </xf>
    <xf numFmtId="0" fontId="34" fillId="0" borderId="0" xfId="0" applyFont="1" applyAlignment="1">
      <alignment horizontal="center"/>
    </xf>
    <xf numFmtId="0" fontId="41" fillId="7" borderId="21" xfId="0" applyFont="1" applyFill="1" applyBorder="1" applyAlignment="1">
      <alignment horizontal="center" vertical="top" wrapText="1"/>
    </xf>
    <xf numFmtId="0" fontId="41" fillId="7" borderId="22" xfId="0" applyFont="1" applyFill="1" applyBorder="1" applyAlignment="1">
      <alignment horizontal="center" vertical="top" wrapText="1"/>
    </xf>
    <xf numFmtId="0" fontId="41" fillId="7" borderId="24"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41" fillId="7" borderId="44" xfId="0" applyFont="1" applyFill="1" applyBorder="1" applyAlignment="1">
      <alignment horizontal="center" vertical="center" wrapText="1"/>
    </xf>
    <xf numFmtId="0" fontId="41" fillId="7" borderId="29" xfId="0" applyFont="1" applyFill="1" applyBorder="1" applyAlignment="1">
      <alignment horizontal="center" vertical="center" wrapText="1"/>
    </xf>
    <xf numFmtId="0" fontId="41" fillId="7" borderId="46" xfId="0" applyFont="1" applyFill="1" applyBorder="1" applyAlignment="1">
      <alignment horizontal="center" vertical="center" wrapText="1"/>
    </xf>
    <xf numFmtId="0" fontId="71" fillId="0" borderId="21" xfId="0" applyFont="1" applyBorder="1" applyAlignment="1">
      <alignment horizontal="left"/>
    </xf>
    <xf numFmtId="0" fontId="71" fillId="0" borderId="23" xfId="0" applyFont="1" applyBorder="1" applyAlignment="1">
      <alignment horizontal="left"/>
    </xf>
    <xf numFmtId="4" fontId="36" fillId="54" borderId="21" xfId="0" applyNumberFormat="1" applyFont="1" applyFill="1" applyBorder="1" applyAlignment="1">
      <alignment horizontal="center" vertical="top" shrinkToFit="1"/>
    </xf>
    <xf numFmtId="4" fontId="36" fillId="54" borderId="22" xfId="0" applyNumberFormat="1" applyFont="1" applyFill="1" applyBorder="1" applyAlignment="1">
      <alignment horizontal="center" vertical="top" shrinkToFit="1"/>
    </xf>
    <xf numFmtId="4" fontId="36" fillId="54" borderId="23" xfId="0" applyNumberFormat="1" applyFont="1" applyFill="1" applyBorder="1" applyAlignment="1">
      <alignment horizontal="center" vertical="top" shrinkToFit="1"/>
    </xf>
    <xf numFmtId="0" fontId="35" fillId="0" borderId="20" xfId="0" applyFont="1" applyBorder="1" applyAlignment="1">
      <alignment horizontal="center"/>
    </xf>
    <xf numFmtId="0" fontId="37" fillId="7" borderId="29" xfId="0" applyFont="1" applyFill="1" applyBorder="1" applyAlignment="1">
      <alignment horizontal="left" vertical="top" wrapText="1"/>
    </xf>
    <xf numFmtId="0" fontId="37" fillId="7" borderId="46" xfId="0" applyFont="1" applyFill="1" applyBorder="1" applyAlignment="1">
      <alignment horizontal="left" vertical="top" wrapTex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dxfs count="10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ill>
        <patternFill patternType="lightGray"/>
      </fill>
    </dxf>
    <dxf>
      <font>
        <color rgb="FFFF0000"/>
      </font>
      <fill>
        <patternFill patternType="lightGray"/>
      </fill>
    </dxf>
    <dxf>
      <fill>
        <patternFill patternType="lightGray"/>
      </fill>
    </dxf>
    <dxf>
      <font>
        <color rgb="FFFF0000"/>
      </font>
      <fill>
        <patternFill patternType="lightGray"/>
      </fill>
    </dxf>
    <dxf>
      <fill>
        <patternFill patternType="lightGray"/>
      </fill>
    </dxf>
    <dxf>
      <font>
        <color rgb="FFFF0000"/>
      </font>
      <fill>
        <patternFill patternType="lightGray"/>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171450</xdr:rowOff>
    </xdr:from>
    <xdr:to>
      <xdr:col>8</xdr:col>
      <xdr:colOff>161925</xdr:colOff>
      <xdr:row>7</xdr:row>
      <xdr:rowOff>152400</xdr:rowOff>
    </xdr:to>
    <xdr:pic>
      <xdr:nvPicPr>
        <xdr:cNvPr id="1" name="Picture 33" descr="LATLIT_logo_mix_full_CMYK"/>
        <xdr:cNvPicPr preferRelativeResize="1">
          <a:picLocks noChangeAspect="1"/>
        </xdr:cNvPicPr>
      </xdr:nvPicPr>
      <xdr:blipFill>
        <a:blip r:embed="rId1"/>
        <a:stretch>
          <a:fillRect/>
        </a:stretch>
      </xdr:blipFill>
      <xdr:spPr>
        <a:xfrm>
          <a:off x="1000125" y="171450"/>
          <a:ext cx="40386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0:I66"/>
  <sheetViews>
    <sheetView showGridLines="0" tabSelected="1" workbookViewId="0" topLeftCell="A1">
      <selection activeCell="E29" sqref="E29:F29"/>
    </sheetView>
  </sheetViews>
  <sheetFormatPr defaultColWidth="9.140625" defaultRowHeight="15"/>
  <sheetData>
    <row r="10" spans="1:9" ht="15.75">
      <c r="A10" s="174" t="s">
        <v>194</v>
      </c>
      <c r="B10" s="174"/>
      <c r="C10" s="174"/>
      <c r="D10" s="174"/>
      <c r="E10" s="174"/>
      <c r="F10" s="174"/>
      <c r="G10" s="174"/>
      <c r="H10" s="174"/>
      <c r="I10" s="174"/>
    </row>
    <row r="11" spans="1:9" ht="15.75">
      <c r="A11" s="92"/>
      <c r="B11" s="92"/>
      <c r="C11" s="92"/>
      <c r="D11" s="92"/>
      <c r="E11" s="92"/>
      <c r="F11" s="92"/>
      <c r="G11" s="92"/>
      <c r="H11" s="92"/>
      <c r="I11" s="92"/>
    </row>
    <row r="12" spans="1:9" ht="15.75" customHeight="1">
      <c r="A12" s="172" t="s">
        <v>195</v>
      </c>
      <c r="B12" s="173"/>
      <c r="C12" s="173"/>
      <c r="D12" s="173"/>
      <c r="E12" s="173"/>
      <c r="F12" s="173"/>
      <c r="G12" s="173"/>
      <c r="H12" s="173"/>
      <c r="I12" s="173"/>
    </row>
    <row r="13" spans="1:9" ht="15">
      <c r="A13" s="173"/>
      <c r="B13" s="173"/>
      <c r="C13" s="173"/>
      <c r="D13" s="173"/>
      <c r="E13" s="173"/>
      <c r="F13" s="173"/>
      <c r="G13" s="173"/>
      <c r="H13" s="173"/>
      <c r="I13" s="173"/>
    </row>
    <row r="14" spans="1:9" ht="15">
      <c r="A14" s="93"/>
      <c r="B14" s="93"/>
      <c r="C14" s="93"/>
      <c r="D14" s="93"/>
      <c r="E14" s="93"/>
      <c r="F14" s="93"/>
      <c r="G14" s="93"/>
      <c r="H14" s="93"/>
      <c r="I14" s="93"/>
    </row>
    <row r="15" spans="1:9" ht="15">
      <c r="A15" s="178" t="s">
        <v>146</v>
      </c>
      <c r="B15" s="178"/>
      <c r="C15" s="178"/>
      <c r="D15" s="178"/>
      <c r="E15" s="178"/>
      <c r="F15" s="178"/>
      <c r="G15" s="178"/>
      <c r="H15" s="178"/>
      <c r="I15" s="178"/>
    </row>
    <row r="16" spans="1:9" ht="9.75" customHeight="1">
      <c r="A16" s="93"/>
      <c r="B16" s="93"/>
      <c r="C16" s="93"/>
      <c r="D16" s="93"/>
      <c r="E16" s="93"/>
      <c r="F16" s="93"/>
      <c r="G16" s="93"/>
      <c r="H16" s="93"/>
      <c r="I16" s="93"/>
    </row>
    <row r="17" spans="1:9" ht="17.25" customHeight="1">
      <c r="A17" s="175" t="s">
        <v>155</v>
      </c>
      <c r="B17" s="176"/>
      <c r="C17" s="176"/>
      <c r="D17" s="176"/>
      <c r="E17" s="176"/>
      <c r="F17" s="176"/>
      <c r="G17" s="176"/>
      <c r="H17" s="176"/>
      <c r="I17" s="177"/>
    </row>
    <row r="18" spans="1:9" ht="15">
      <c r="A18" s="93"/>
      <c r="B18" s="93"/>
      <c r="C18" s="93"/>
      <c r="D18" s="93"/>
      <c r="E18" s="93"/>
      <c r="F18" s="93"/>
      <c r="G18" s="93"/>
      <c r="H18" s="93"/>
      <c r="I18" s="93"/>
    </row>
    <row r="19" spans="1:9" ht="15">
      <c r="A19" s="93"/>
      <c r="B19" s="93"/>
      <c r="C19" s="93"/>
      <c r="D19" s="93"/>
      <c r="E19" s="93"/>
      <c r="F19" s="93"/>
      <c r="G19" s="93"/>
      <c r="H19" s="93"/>
      <c r="I19" s="93"/>
    </row>
    <row r="20" spans="1:9" ht="15">
      <c r="A20" s="178" t="s">
        <v>147</v>
      </c>
      <c r="B20" s="178"/>
      <c r="C20" s="178"/>
      <c r="D20" s="178"/>
      <c r="E20" s="178"/>
      <c r="F20" s="178"/>
      <c r="G20" s="178"/>
      <c r="H20" s="178"/>
      <c r="I20" s="178"/>
    </row>
    <row r="21" spans="1:9" ht="7.5" customHeight="1">
      <c r="A21" s="93"/>
      <c r="B21" s="93"/>
      <c r="C21" s="93"/>
      <c r="D21" s="93"/>
      <c r="E21" s="93"/>
      <c r="F21" s="93"/>
      <c r="G21" s="93"/>
      <c r="H21" s="93"/>
      <c r="I21" s="93"/>
    </row>
    <row r="22" spans="1:9" ht="15" customHeight="1">
      <c r="A22" s="163" t="s">
        <v>156</v>
      </c>
      <c r="B22" s="164"/>
      <c r="C22" s="164"/>
      <c r="D22" s="164"/>
      <c r="E22" s="164"/>
      <c r="F22" s="164"/>
      <c r="G22" s="164"/>
      <c r="H22" s="164"/>
      <c r="I22" s="165"/>
    </row>
    <row r="23" spans="1:9" ht="15">
      <c r="A23" s="166"/>
      <c r="B23" s="167"/>
      <c r="C23" s="167"/>
      <c r="D23" s="167"/>
      <c r="E23" s="167"/>
      <c r="F23" s="167"/>
      <c r="G23" s="167"/>
      <c r="H23" s="167"/>
      <c r="I23" s="168"/>
    </row>
    <row r="24" spans="1:9" ht="15">
      <c r="A24" s="169"/>
      <c r="B24" s="170"/>
      <c r="C24" s="170"/>
      <c r="D24" s="170"/>
      <c r="E24" s="170"/>
      <c r="F24" s="170"/>
      <c r="G24" s="170"/>
      <c r="H24" s="170"/>
      <c r="I24" s="171"/>
    </row>
    <row r="25" spans="1:9" ht="15">
      <c r="A25" s="93"/>
      <c r="B25" s="93"/>
      <c r="C25" s="93"/>
      <c r="D25" s="93"/>
      <c r="E25" s="93"/>
      <c r="F25" s="93"/>
      <c r="G25" s="93"/>
      <c r="H25" s="93"/>
      <c r="I25" s="93"/>
    </row>
    <row r="26" spans="1:9" ht="15">
      <c r="A26" s="93"/>
      <c r="B26" s="93"/>
      <c r="C26" s="93"/>
      <c r="D26" s="93"/>
      <c r="E26" s="93"/>
      <c r="F26" s="93"/>
      <c r="G26" s="93"/>
      <c r="H26" s="93"/>
      <c r="I26" s="93"/>
    </row>
    <row r="27" spans="3:9" ht="15">
      <c r="C27" s="178" t="s">
        <v>148</v>
      </c>
      <c r="D27" s="178"/>
      <c r="E27" s="180"/>
      <c r="F27" s="181"/>
      <c r="G27" s="93"/>
      <c r="H27" s="93"/>
      <c r="I27" s="93"/>
    </row>
    <row r="28" spans="5:9" ht="15">
      <c r="E28" s="93"/>
      <c r="F28" s="93"/>
      <c r="G28" s="93"/>
      <c r="H28" s="93"/>
      <c r="I28" s="93"/>
    </row>
    <row r="29" spans="1:9" ht="15">
      <c r="A29" s="93"/>
      <c r="B29" s="93"/>
      <c r="C29" s="182" t="s">
        <v>149</v>
      </c>
      <c r="D29" s="182"/>
      <c r="E29" s="180"/>
      <c r="F29" s="181"/>
      <c r="G29" s="93"/>
      <c r="H29" s="93"/>
      <c r="I29" s="93"/>
    </row>
    <row r="30" spans="1:9" ht="15">
      <c r="A30" s="93"/>
      <c r="B30" s="93"/>
      <c r="C30" s="95"/>
      <c r="D30" s="95"/>
      <c r="E30" s="94"/>
      <c r="F30" s="94"/>
      <c r="G30" s="93"/>
      <c r="H30" s="93"/>
      <c r="I30" s="93"/>
    </row>
    <row r="31" spans="1:9" ht="15">
      <c r="A31" s="93"/>
      <c r="B31" s="93"/>
      <c r="C31" s="182" t="s">
        <v>189</v>
      </c>
      <c r="D31" s="182"/>
      <c r="E31" s="180"/>
      <c r="F31" s="181"/>
      <c r="G31" s="93"/>
      <c r="H31" s="93"/>
      <c r="I31" s="93"/>
    </row>
    <row r="32" spans="1:9" ht="15" hidden="1">
      <c r="A32" s="93"/>
      <c r="B32" s="160"/>
      <c r="C32" s="95"/>
      <c r="D32" s="95"/>
      <c r="E32" s="161" t="s">
        <v>190</v>
      </c>
      <c r="F32" s="159" t="s">
        <v>191</v>
      </c>
      <c r="G32" s="93"/>
      <c r="H32" s="93"/>
      <c r="I32" s="93"/>
    </row>
    <row r="33" spans="1:9" ht="15">
      <c r="A33" s="93"/>
      <c r="B33" s="93"/>
      <c r="C33" s="93"/>
      <c r="D33" s="93"/>
      <c r="E33" s="93"/>
      <c r="F33" s="93"/>
      <c r="G33" s="93"/>
      <c r="H33" s="93"/>
      <c r="I33" s="93"/>
    </row>
    <row r="34" spans="1:9" ht="15">
      <c r="A34" s="182" t="s">
        <v>150</v>
      </c>
      <c r="B34" s="182"/>
      <c r="C34" s="182"/>
      <c r="D34" s="182"/>
      <c r="E34" s="182"/>
      <c r="F34" s="182"/>
      <c r="G34" s="182"/>
      <c r="H34" s="182"/>
      <c r="I34" s="182"/>
    </row>
    <row r="35" spans="1:9" ht="6.75" customHeight="1">
      <c r="A35" s="93"/>
      <c r="B35" s="93"/>
      <c r="C35" s="93"/>
      <c r="D35" s="93"/>
      <c r="E35" s="93"/>
      <c r="F35" s="93"/>
      <c r="G35" s="93"/>
      <c r="H35" s="93"/>
      <c r="I35" s="93"/>
    </row>
    <row r="36" spans="1:9" ht="15">
      <c r="A36" s="163" t="s">
        <v>157</v>
      </c>
      <c r="B36" s="164"/>
      <c r="C36" s="164"/>
      <c r="D36" s="164"/>
      <c r="E36" s="164"/>
      <c r="F36" s="164"/>
      <c r="G36" s="164"/>
      <c r="H36" s="164"/>
      <c r="I36" s="165"/>
    </row>
    <row r="37" spans="1:9" ht="15">
      <c r="A37" s="166"/>
      <c r="B37" s="167"/>
      <c r="C37" s="167"/>
      <c r="D37" s="167"/>
      <c r="E37" s="167"/>
      <c r="F37" s="167"/>
      <c r="G37" s="167"/>
      <c r="H37" s="167"/>
      <c r="I37" s="168"/>
    </row>
    <row r="38" spans="1:9" ht="15">
      <c r="A38" s="169"/>
      <c r="B38" s="170"/>
      <c r="C38" s="170"/>
      <c r="D38" s="170"/>
      <c r="E38" s="170"/>
      <c r="F38" s="170"/>
      <c r="G38" s="170"/>
      <c r="H38" s="170"/>
      <c r="I38" s="171"/>
    </row>
    <row r="39" spans="1:9" ht="15">
      <c r="A39" s="93"/>
      <c r="B39" s="93"/>
      <c r="C39" s="93"/>
      <c r="D39" s="93"/>
      <c r="E39" s="93"/>
      <c r="F39" s="93"/>
      <c r="G39" s="93"/>
      <c r="H39" s="93"/>
      <c r="I39" s="93"/>
    </row>
    <row r="40" spans="1:9" ht="15">
      <c r="A40" s="182" t="s">
        <v>192</v>
      </c>
      <c r="B40" s="182"/>
      <c r="C40" s="182"/>
      <c r="D40" s="182"/>
      <c r="E40" s="182"/>
      <c r="F40" s="182"/>
      <c r="G40" s="182"/>
      <c r="H40" s="182"/>
      <c r="I40" s="182"/>
    </row>
    <row r="41" spans="1:9" ht="15">
      <c r="A41" s="93"/>
      <c r="B41" s="93"/>
      <c r="C41" s="93"/>
      <c r="D41" s="93"/>
      <c r="E41" s="93"/>
      <c r="F41" s="93"/>
      <c r="G41" s="93"/>
      <c r="H41" s="93"/>
      <c r="I41" s="93"/>
    </row>
    <row r="42" spans="1:9" ht="15">
      <c r="A42" s="163" t="s">
        <v>193</v>
      </c>
      <c r="B42" s="164"/>
      <c r="C42" s="164"/>
      <c r="D42" s="164"/>
      <c r="E42" s="164"/>
      <c r="F42" s="164"/>
      <c r="G42" s="164"/>
      <c r="H42" s="164"/>
      <c r="I42" s="165"/>
    </row>
    <row r="43" spans="1:9" ht="15">
      <c r="A43" s="166"/>
      <c r="B43" s="167"/>
      <c r="C43" s="167"/>
      <c r="D43" s="167"/>
      <c r="E43" s="167"/>
      <c r="F43" s="167"/>
      <c r="G43" s="167"/>
      <c r="H43" s="167"/>
      <c r="I43" s="168"/>
    </row>
    <row r="44" spans="1:9" ht="15">
      <c r="A44" s="169"/>
      <c r="B44" s="170"/>
      <c r="C44" s="170"/>
      <c r="D44" s="170"/>
      <c r="E44" s="170"/>
      <c r="F44" s="170"/>
      <c r="G44" s="170"/>
      <c r="H44" s="170"/>
      <c r="I44" s="171"/>
    </row>
    <row r="45" spans="1:9" ht="15">
      <c r="A45" s="93"/>
      <c r="B45" s="93"/>
      <c r="C45" s="93"/>
      <c r="D45" s="93"/>
      <c r="E45" s="93"/>
      <c r="F45" s="93"/>
      <c r="G45" s="93"/>
      <c r="H45" s="93"/>
      <c r="I45" s="93"/>
    </row>
    <row r="46" spans="1:9" ht="15">
      <c r="A46" s="93"/>
      <c r="B46" s="93"/>
      <c r="C46" s="93"/>
      <c r="D46" s="93"/>
      <c r="E46" s="93"/>
      <c r="F46" s="93"/>
      <c r="G46" s="93"/>
      <c r="H46" s="93"/>
      <c r="I46" s="93"/>
    </row>
    <row r="47" spans="1:9" ht="15">
      <c r="A47" s="179" t="s">
        <v>151</v>
      </c>
      <c r="B47" s="179"/>
      <c r="C47" s="179"/>
      <c r="D47" s="179"/>
      <c r="E47" s="179"/>
      <c r="F47" s="179"/>
      <c r="G47" s="179"/>
      <c r="H47" s="179"/>
      <c r="I47" s="179"/>
    </row>
    <row r="48" spans="1:9" ht="8.25" customHeight="1">
      <c r="A48" s="93"/>
      <c r="B48" s="93"/>
      <c r="C48" s="93"/>
      <c r="D48" s="93"/>
      <c r="E48" s="93"/>
      <c r="F48" s="93"/>
      <c r="G48" s="93"/>
      <c r="H48" s="93"/>
      <c r="I48" s="93"/>
    </row>
    <row r="49" spans="1:9" ht="15">
      <c r="A49" s="175" t="s">
        <v>158</v>
      </c>
      <c r="B49" s="176"/>
      <c r="C49" s="176"/>
      <c r="D49" s="176"/>
      <c r="E49" s="176"/>
      <c r="F49" s="176"/>
      <c r="G49" s="176"/>
      <c r="H49" s="176"/>
      <c r="I49" s="177"/>
    </row>
    <row r="50" spans="1:9" ht="15">
      <c r="A50" s="93"/>
      <c r="B50" s="93"/>
      <c r="C50" s="93"/>
      <c r="D50" s="93"/>
      <c r="E50" s="93"/>
      <c r="F50" s="93"/>
      <c r="G50" s="93"/>
      <c r="H50" s="93"/>
      <c r="I50" s="93"/>
    </row>
    <row r="51" spans="1:9" ht="15">
      <c r="A51" s="182" t="s">
        <v>152</v>
      </c>
      <c r="B51" s="182"/>
      <c r="C51" s="93"/>
      <c r="D51" s="180"/>
      <c r="E51" s="183"/>
      <c r="F51" s="183"/>
      <c r="G51" s="181"/>
      <c r="H51" s="93"/>
      <c r="I51" s="93"/>
    </row>
    <row r="52" spans="1:9" ht="15">
      <c r="A52" s="93"/>
      <c r="B52" s="93"/>
      <c r="C52" s="93"/>
      <c r="D52" s="93"/>
      <c r="E52" s="93"/>
      <c r="F52" s="93"/>
      <c r="G52" s="93"/>
      <c r="H52" s="93"/>
      <c r="I52" s="93"/>
    </row>
    <row r="53" spans="1:9" ht="15">
      <c r="A53" s="182" t="s">
        <v>153</v>
      </c>
      <c r="B53" s="182"/>
      <c r="C53" s="93"/>
      <c r="D53" s="180"/>
      <c r="E53" s="183"/>
      <c r="F53" s="183"/>
      <c r="G53" s="181"/>
      <c r="H53" s="93"/>
      <c r="I53" s="93"/>
    </row>
    <row r="54" spans="1:9" ht="15">
      <c r="A54" s="93"/>
      <c r="B54" s="93"/>
      <c r="C54" s="93"/>
      <c r="D54" s="93"/>
      <c r="E54" s="93"/>
      <c r="F54" s="93"/>
      <c r="G54" s="93"/>
      <c r="H54" s="93"/>
      <c r="I54" s="93"/>
    </row>
    <row r="55" spans="1:9" ht="15">
      <c r="A55" s="182" t="s">
        <v>154</v>
      </c>
      <c r="B55" s="182"/>
      <c r="C55" s="93"/>
      <c r="D55" s="180"/>
      <c r="E55" s="183"/>
      <c r="F55" s="183"/>
      <c r="G55" s="181"/>
      <c r="H55" s="93"/>
      <c r="I55" s="93"/>
    </row>
    <row r="56" spans="1:9" ht="15">
      <c r="A56" s="93"/>
      <c r="B56" s="93"/>
      <c r="C56" s="93"/>
      <c r="D56" s="93"/>
      <c r="E56" s="93"/>
      <c r="F56" s="93"/>
      <c r="G56" s="93"/>
      <c r="H56" s="93"/>
      <c r="I56" s="93"/>
    </row>
    <row r="57" spans="1:9" ht="15">
      <c r="A57" s="93"/>
      <c r="B57" s="93"/>
      <c r="C57" s="93"/>
      <c r="D57" s="93"/>
      <c r="E57" s="93"/>
      <c r="F57" s="93"/>
      <c r="G57" s="93"/>
      <c r="H57" s="93"/>
      <c r="I57" s="93"/>
    </row>
    <row r="58" spans="1:9" ht="15">
      <c r="A58" s="93"/>
      <c r="B58" s="93"/>
      <c r="C58" s="93"/>
      <c r="D58" s="93"/>
      <c r="E58" s="93"/>
      <c r="F58" s="93"/>
      <c r="G58" s="93"/>
      <c r="H58" s="93"/>
      <c r="I58" s="93"/>
    </row>
    <row r="59" spans="1:9" ht="15">
      <c r="A59" s="93"/>
      <c r="B59" s="93"/>
      <c r="C59" s="93"/>
      <c r="D59" s="93"/>
      <c r="E59" s="93"/>
      <c r="F59" s="93"/>
      <c r="G59" s="93"/>
      <c r="H59" s="93"/>
      <c r="I59" s="93"/>
    </row>
    <row r="60" spans="1:9" ht="15">
      <c r="A60" s="93"/>
      <c r="B60" s="93"/>
      <c r="C60" s="93"/>
      <c r="D60" s="93"/>
      <c r="E60" s="93"/>
      <c r="F60" s="93"/>
      <c r="G60" s="93"/>
      <c r="H60" s="93"/>
      <c r="I60" s="93"/>
    </row>
    <row r="61" spans="1:9" ht="15">
      <c r="A61" s="93"/>
      <c r="B61" s="93"/>
      <c r="C61" s="93"/>
      <c r="D61" s="93"/>
      <c r="E61" s="93"/>
      <c r="F61" s="93"/>
      <c r="G61" s="93"/>
      <c r="H61" s="93"/>
      <c r="I61" s="93"/>
    </row>
    <row r="62" spans="1:9" ht="15">
      <c r="A62" s="93"/>
      <c r="B62" s="93"/>
      <c r="C62" s="93"/>
      <c r="D62" s="93"/>
      <c r="E62" s="93"/>
      <c r="F62" s="93"/>
      <c r="G62" s="93"/>
      <c r="H62" s="93"/>
      <c r="I62" s="93"/>
    </row>
    <row r="63" spans="1:9" ht="15">
      <c r="A63" s="93"/>
      <c r="B63" s="93"/>
      <c r="C63" s="93"/>
      <c r="D63" s="93"/>
      <c r="E63" s="93"/>
      <c r="F63" s="93"/>
      <c r="G63" s="93"/>
      <c r="H63" s="93"/>
      <c r="I63" s="93"/>
    </row>
    <row r="64" spans="1:9" ht="15">
      <c r="A64" s="93"/>
      <c r="B64" s="93"/>
      <c r="C64" s="93"/>
      <c r="D64" s="93"/>
      <c r="E64" s="93"/>
      <c r="F64" s="93"/>
      <c r="G64" s="93"/>
      <c r="H64" s="93"/>
      <c r="I64" s="93"/>
    </row>
    <row r="65" spans="1:9" ht="15">
      <c r="A65" s="93"/>
      <c r="B65" s="93"/>
      <c r="C65" s="93"/>
      <c r="D65" s="93"/>
      <c r="E65" s="93"/>
      <c r="F65" s="93"/>
      <c r="G65" s="93"/>
      <c r="H65" s="93"/>
      <c r="I65" s="93"/>
    </row>
    <row r="66" spans="1:9" ht="15">
      <c r="A66" s="93"/>
      <c r="B66" s="93"/>
      <c r="C66" s="93"/>
      <c r="D66" s="93"/>
      <c r="E66" s="93"/>
      <c r="F66" s="93"/>
      <c r="G66" s="93"/>
      <c r="H66" s="93"/>
      <c r="I66" s="93"/>
    </row>
  </sheetData>
  <sheetProtection/>
  <mergeCells count="24">
    <mergeCell ref="A49:I49"/>
    <mergeCell ref="A51:B51"/>
    <mergeCell ref="A53:B53"/>
    <mergeCell ref="A55:B55"/>
    <mergeCell ref="D51:G51"/>
    <mergeCell ref="D53:G53"/>
    <mergeCell ref="D55:G55"/>
    <mergeCell ref="A47:I47"/>
    <mergeCell ref="C27:D27"/>
    <mergeCell ref="E27:F27"/>
    <mergeCell ref="C29:D29"/>
    <mergeCell ref="E29:F29"/>
    <mergeCell ref="A36:I38"/>
    <mergeCell ref="A34:I34"/>
    <mergeCell ref="C31:D31"/>
    <mergeCell ref="E31:F31"/>
    <mergeCell ref="A40:I40"/>
    <mergeCell ref="A42:I44"/>
    <mergeCell ref="A12:I13"/>
    <mergeCell ref="A10:I10"/>
    <mergeCell ref="A17:I17"/>
    <mergeCell ref="A22:I24"/>
    <mergeCell ref="A15:I15"/>
    <mergeCell ref="A20:I20"/>
  </mergeCells>
  <dataValidations count="2">
    <dataValidation type="list" allowBlank="1" showInputMessage="1" showErrorMessage="1" sqref="E29:F30">
      <formula1>"LP, PP1, PP2, PP3, PP4, PP5, PP6, PP7, PP8, PP9, PP10, PP11, PP12, PP13, PP14, PP15, PP16, PP17, PP18, PP19, PP20"</formula1>
    </dataValidation>
    <dataValidation type="list" allowBlank="1" showInputMessage="1" showErrorMessage="1" sqref="E31:F31">
      <formula1>$E$32:$F$32</formula1>
    </dataValidation>
  </dataValidations>
  <printOptions/>
  <pageMargins left="0.7" right="0.7" top="0.75" bottom="0.75" header="0.3" footer="0.3"/>
  <pageSetup horizontalDpi="600" verticalDpi="600" orientation="portrait" paperSize="9" scale="94" r:id="rId2"/>
  <headerFooter>
    <oddFooter>&amp;C&amp;A</oddFooter>
  </headerFooter>
  <drawing r:id="rId1"/>
</worksheet>
</file>

<file path=xl/worksheets/sheet2.xml><?xml version="1.0" encoding="utf-8"?>
<worksheet xmlns="http://schemas.openxmlformats.org/spreadsheetml/2006/main" xmlns:r="http://schemas.openxmlformats.org/officeDocument/2006/relationships">
  <dimension ref="A1:O172"/>
  <sheetViews>
    <sheetView showGridLines="0" zoomScaleSheetLayoutView="55" workbookViewId="0" topLeftCell="A1">
      <selection activeCell="D136" sqref="D136"/>
    </sheetView>
  </sheetViews>
  <sheetFormatPr defaultColWidth="9.140625" defaultRowHeight="15"/>
  <cols>
    <col min="1" max="1" width="45.57421875" style="17" customWidth="1"/>
    <col min="2" max="2" width="15.7109375" style="17" bestFit="1" customWidth="1"/>
    <col min="3" max="3" width="13.140625" style="17" customWidth="1"/>
    <col min="4" max="4" width="12.57421875" style="17" customWidth="1"/>
    <col min="5" max="5" width="2.140625" style="10" customWidth="1"/>
    <col min="6" max="7" width="9.00390625" style="11" hidden="1" customWidth="1"/>
    <col min="8" max="16384" width="9.140625" style="11" customWidth="1"/>
  </cols>
  <sheetData>
    <row r="1" spans="1:4" ht="15">
      <c r="A1" s="194" t="str">
        <f>IF('Front page'!A36=0,,'Front page'!A36)</f>
        <v>Type title of the institution in original language here</v>
      </c>
      <c r="B1" s="194"/>
      <c r="C1" s="194"/>
      <c r="D1" s="106">
        <f>IF('Front page'!E27=0,,'Front page'!E27)</f>
        <v>0</v>
      </c>
    </row>
    <row r="3" spans="3:4" ht="15">
      <c r="C3" s="195" t="s">
        <v>196</v>
      </c>
      <c r="D3" s="195"/>
    </row>
    <row r="4" spans="1:4" ht="15">
      <c r="A4" s="196" t="s">
        <v>169</v>
      </c>
      <c r="B4" s="196"/>
      <c r="C4" s="196"/>
      <c r="D4" s="196"/>
    </row>
    <row r="5" spans="1:4" ht="15.75" thickBot="1">
      <c r="A5" s="24"/>
      <c r="B5" s="24"/>
      <c r="C5" s="24"/>
      <c r="D5" s="24"/>
    </row>
    <row r="6" spans="1:7" s="17" customFormat="1" ht="38.25">
      <c r="A6" s="96" t="s">
        <v>174</v>
      </c>
      <c r="B6" s="97" t="s">
        <v>24</v>
      </c>
      <c r="C6" s="97" t="s">
        <v>113</v>
      </c>
      <c r="D6" s="98" t="s">
        <v>114</v>
      </c>
      <c r="E6" s="16"/>
      <c r="F6" s="43" t="s">
        <v>76</v>
      </c>
      <c r="G6" s="17" t="s">
        <v>77</v>
      </c>
    </row>
    <row r="7" spans="1:13" s="15" customFormat="1" ht="15" customHeight="1" thickBot="1">
      <c r="A7" s="197" t="s">
        <v>93</v>
      </c>
      <c r="B7" s="198"/>
      <c r="C7" s="198"/>
      <c r="D7" s="199"/>
      <c r="E7" s="14"/>
      <c r="H7" s="209"/>
      <c r="I7" s="209"/>
      <c r="J7" s="209"/>
      <c r="K7" s="209"/>
      <c r="L7" s="209"/>
      <c r="M7" s="209"/>
    </row>
    <row r="8" spans="1:13" s="15" customFormat="1" ht="15" customHeight="1" hidden="1">
      <c r="A8" s="184" t="s">
        <v>112</v>
      </c>
      <c r="B8" s="185"/>
      <c r="C8" s="185"/>
      <c r="D8" s="186"/>
      <c r="E8" s="14"/>
      <c r="H8" s="209"/>
      <c r="I8" s="209"/>
      <c r="J8" s="209"/>
      <c r="K8" s="209"/>
      <c r="L8" s="209"/>
      <c r="M8" s="209"/>
    </row>
    <row r="9" spans="1:13" s="15" customFormat="1" ht="15" customHeight="1" hidden="1">
      <c r="A9" s="187" t="s">
        <v>94</v>
      </c>
      <c r="B9" s="188"/>
      <c r="C9" s="188"/>
      <c r="D9" s="189"/>
      <c r="E9" s="14"/>
      <c r="H9" s="209"/>
      <c r="I9" s="209"/>
      <c r="J9" s="209"/>
      <c r="K9" s="209"/>
      <c r="L9" s="209"/>
      <c r="M9" s="209"/>
    </row>
    <row r="10" spans="1:13" s="13" customFormat="1" ht="15" customHeight="1" hidden="1">
      <c r="A10" s="66" t="s">
        <v>25</v>
      </c>
      <c r="B10" s="57" t="s">
        <v>26</v>
      </c>
      <c r="C10" s="107"/>
      <c r="D10" s="108"/>
      <c r="E10" s="12"/>
      <c r="H10" s="209"/>
      <c r="I10" s="209"/>
      <c r="J10" s="209"/>
      <c r="K10" s="209"/>
      <c r="L10" s="209"/>
      <c r="M10" s="209"/>
    </row>
    <row r="11" spans="1:13" s="13" customFormat="1" ht="15" customHeight="1" hidden="1">
      <c r="A11" s="66" t="s">
        <v>135</v>
      </c>
      <c r="B11" s="57" t="s">
        <v>85</v>
      </c>
      <c r="C11" s="107"/>
      <c r="D11" s="108"/>
      <c r="E11" s="12"/>
      <c r="H11" s="209"/>
      <c r="I11" s="209"/>
      <c r="J11" s="209"/>
      <c r="K11" s="209"/>
      <c r="L11" s="209"/>
      <c r="M11" s="209"/>
    </row>
    <row r="12" spans="1:13" s="13" customFormat="1" ht="15" customHeight="1" hidden="1">
      <c r="A12" s="66" t="s">
        <v>136</v>
      </c>
      <c r="B12" s="57" t="s">
        <v>86</v>
      </c>
      <c r="C12" s="58">
        <f>C10*C11</f>
        <v>0</v>
      </c>
      <c r="D12" s="67">
        <f>D10*D11</f>
        <v>0</v>
      </c>
      <c r="E12" s="12"/>
      <c r="F12" s="13">
        <f>IF((C12-D12)&gt;0,C12-D12,0)</f>
        <v>0</v>
      </c>
      <c r="G12" s="13">
        <f>IF((D12-C12)&gt;0,D12-C12,0)</f>
        <v>0</v>
      </c>
      <c r="H12" s="209"/>
      <c r="I12" s="209"/>
      <c r="J12" s="209"/>
      <c r="K12" s="209"/>
      <c r="L12" s="209"/>
      <c r="M12" s="209"/>
    </row>
    <row r="13" spans="1:13" s="13" customFormat="1" ht="15" customHeight="1" hidden="1">
      <c r="A13" s="66" t="s">
        <v>25</v>
      </c>
      <c r="B13" s="57" t="s">
        <v>26</v>
      </c>
      <c r="C13" s="109"/>
      <c r="D13" s="110"/>
      <c r="E13" s="12"/>
      <c r="H13" s="209"/>
      <c r="I13" s="209"/>
      <c r="J13" s="209"/>
      <c r="K13" s="209"/>
      <c r="L13" s="209"/>
      <c r="M13" s="209"/>
    </row>
    <row r="14" spans="1:13" s="13" customFormat="1" ht="15" customHeight="1" hidden="1">
      <c r="A14" s="66" t="s">
        <v>135</v>
      </c>
      <c r="B14" s="57" t="s">
        <v>85</v>
      </c>
      <c r="C14" s="109"/>
      <c r="D14" s="110"/>
      <c r="E14" s="12"/>
      <c r="H14" s="209"/>
      <c r="I14" s="209"/>
      <c r="J14" s="209"/>
      <c r="K14" s="209"/>
      <c r="L14" s="209"/>
      <c r="M14" s="209"/>
    </row>
    <row r="15" spans="1:13" s="13" customFormat="1" ht="15" customHeight="1" hidden="1">
      <c r="A15" s="66" t="s">
        <v>137</v>
      </c>
      <c r="B15" s="57" t="s">
        <v>86</v>
      </c>
      <c r="C15" s="58">
        <f>C13*C14</f>
        <v>0</v>
      </c>
      <c r="D15" s="67">
        <f>D13*D14</f>
        <v>0</v>
      </c>
      <c r="E15" s="12"/>
      <c r="F15" s="13">
        <f>IF((C15-D15)&gt;0,C15-D15,0)</f>
        <v>0</v>
      </c>
      <c r="G15" s="13">
        <f>IF((D15-C15)&gt;0,D15-C15,0)</f>
        <v>0</v>
      </c>
      <c r="H15" s="209"/>
      <c r="I15" s="209"/>
      <c r="J15" s="209"/>
      <c r="K15" s="209"/>
      <c r="L15" s="209"/>
      <c r="M15" s="209"/>
    </row>
    <row r="16" spans="1:13" s="15" customFormat="1" ht="15" customHeight="1" hidden="1">
      <c r="A16" s="187" t="s">
        <v>95</v>
      </c>
      <c r="B16" s="188"/>
      <c r="C16" s="188"/>
      <c r="D16" s="189"/>
      <c r="E16" s="14"/>
      <c r="H16" s="209"/>
      <c r="I16" s="209"/>
      <c r="J16" s="209"/>
      <c r="K16" s="209"/>
      <c r="L16" s="209"/>
      <c r="M16" s="209"/>
    </row>
    <row r="17" spans="1:13" s="13" customFormat="1" ht="15" customHeight="1" hidden="1">
      <c r="A17" s="66" t="s">
        <v>27</v>
      </c>
      <c r="B17" s="57" t="s">
        <v>28</v>
      </c>
      <c r="C17" s="109"/>
      <c r="D17" s="110"/>
      <c r="E17" s="12"/>
      <c r="H17" s="209"/>
      <c r="I17" s="209"/>
      <c r="J17" s="209"/>
      <c r="K17" s="209"/>
      <c r="L17" s="209"/>
      <c r="M17" s="209"/>
    </row>
    <row r="18" spans="1:13" s="13" customFormat="1" ht="15" customHeight="1" hidden="1">
      <c r="A18" s="66" t="s">
        <v>29</v>
      </c>
      <c r="B18" s="57" t="s">
        <v>87</v>
      </c>
      <c r="C18" s="109"/>
      <c r="D18" s="110"/>
      <c r="E18" s="12"/>
      <c r="G18" s="21"/>
      <c r="H18" s="209"/>
      <c r="I18" s="209"/>
      <c r="J18" s="209"/>
      <c r="K18" s="209"/>
      <c r="L18" s="209"/>
      <c r="M18" s="209"/>
    </row>
    <row r="19" spans="1:13" s="13" customFormat="1" ht="15" customHeight="1" hidden="1">
      <c r="A19" s="66" t="s">
        <v>126</v>
      </c>
      <c r="B19" s="57" t="s">
        <v>86</v>
      </c>
      <c r="C19" s="58">
        <f>C17*C18</f>
        <v>0</v>
      </c>
      <c r="D19" s="67">
        <f>D17*D18</f>
        <v>0</v>
      </c>
      <c r="E19" s="22"/>
      <c r="F19" s="13">
        <f>IF((C19-D19)&gt;0,C19-D19,0)</f>
        <v>0</v>
      </c>
      <c r="G19" s="13">
        <f>IF((D19-C19)&gt;0,D19-C19,0)</f>
        <v>0</v>
      </c>
      <c r="H19" s="209"/>
      <c r="I19" s="209"/>
      <c r="J19" s="209"/>
      <c r="K19" s="209"/>
      <c r="L19" s="209"/>
      <c r="M19" s="209"/>
    </row>
    <row r="20" spans="1:13" s="15" customFormat="1" ht="15" customHeight="1" hidden="1">
      <c r="A20" s="187" t="s">
        <v>96</v>
      </c>
      <c r="B20" s="188"/>
      <c r="C20" s="188"/>
      <c r="D20" s="189"/>
      <c r="E20" s="14"/>
      <c r="H20" s="209"/>
      <c r="I20" s="209"/>
      <c r="J20" s="209"/>
      <c r="K20" s="209"/>
      <c r="L20" s="209"/>
      <c r="M20" s="209"/>
    </row>
    <row r="21" spans="1:13" s="13" customFormat="1" ht="15" customHeight="1" hidden="1">
      <c r="A21" s="66" t="s">
        <v>30</v>
      </c>
      <c r="B21" s="57" t="s">
        <v>26</v>
      </c>
      <c r="C21" s="109"/>
      <c r="D21" s="110"/>
      <c r="E21" s="12"/>
      <c r="H21" s="209"/>
      <c r="I21" s="209"/>
      <c r="J21" s="209"/>
      <c r="K21" s="209"/>
      <c r="L21" s="209"/>
      <c r="M21" s="209"/>
    </row>
    <row r="22" spans="1:13" s="13" customFormat="1" ht="15" customHeight="1" hidden="1">
      <c r="A22" s="66" t="s">
        <v>135</v>
      </c>
      <c r="B22" s="57" t="s">
        <v>85</v>
      </c>
      <c r="C22" s="109"/>
      <c r="D22" s="110"/>
      <c r="E22" s="12"/>
      <c r="H22" s="209"/>
      <c r="I22" s="209"/>
      <c r="J22" s="209"/>
      <c r="K22" s="209"/>
      <c r="L22" s="209"/>
      <c r="M22" s="209"/>
    </row>
    <row r="23" spans="1:13" s="13" customFormat="1" ht="15" customHeight="1" hidden="1">
      <c r="A23" s="66" t="s">
        <v>132</v>
      </c>
      <c r="B23" s="57" t="s">
        <v>86</v>
      </c>
      <c r="C23" s="58">
        <f>C21*C22</f>
        <v>0</v>
      </c>
      <c r="D23" s="67">
        <f>D21*D22</f>
        <v>0</v>
      </c>
      <c r="E23" s="12"/>
      <c r="F23" s="13">
        <f>IF((C23-D23)&gt;0,C23-D23,0)</f>
        <v>0</v>
      </c>
      <c r="G23" s="13">
        <f>IF((D23-C23)&gt;0,D23-C23,0)</f>
        <v>0</v>
      </c>
      <c r="H23" s="209"/>
      <c r="I23" s="209"/>
      <c r="J23" s="209"/>
      <c r="K23" s="209"/>
      <c r="L23" s="209"/>
      <c r="M23" s="209"/>
    </row>
    <row r="24" spans="1:13" s="15" customFormat="1" ht="15" customHeight="1" hidden="1">
      <c r="A24" s="187" t="s">
        <v>97</v>
      </c>
      <c r="B24" s="188"/>
      <c r="C24" s="188"/>
      <c r="D24" s="189"/>
      <c r="E24" s="14"/>
      <c r="H24" s="209"/>
      <c r="I24" s="209"/>
      <c r="J24" s="209"/>
      <c r="K24" s="209"/>
      <c r="L24" s="209"/>
      <c r="M24" s="209"/>
    </row>
    <row r="25" spans="1:13" s="13" customFormat="1" ht="15" customHeight="1" hidden="1">
      <c r="A25" s="66" t="s">
        <v>98</v>
      </c>
      <c r="B25" s="57" t="s">
        <v>86</v>
      </c>
      <c r="C25" s="109"/>
      <c r="D25" s="110"/>
      <c r="E25" s="12"/>
      <c r="H25" s="209"/>
      <c r="I25" s="209"/>
      <c r="J25" s="209"/>
      <c r="K25" s="209"/>
      <c r="L25" s="209"/>
      <c r="M25" s="209"/>
    </row>
    <row r="26" spans="1:9" s="13" customFormat="1" ht="15" customHeight="1" hidden="1">
      <c r="A26" s="66" t="s">
        <v>103</v>
      </c>
      <c r="B26" s="57" t="s">
        <v>86</v>
      </c>
      <c r="C26" s="109"/>
      <c r="D26" s="110"/>
      <c r="E26" s="12"/>
      <c r="G26" s="21"/>
      <c r="I26" s="59"/>
    </row>
    <row r="27" spans="1:7" s="13" customFormat="1" ht="15" customHeight="1" hidden="1">
      <c r="A27" s="66" t="s">
        <v>131</v>
      </c>
      <c r="B27" s="57" t="s">
        <v>86</v>
      </c>
      <c r="C27" s="58">
        <f>C25+C26</f>
        <v>0</v>
      </c>
      <c r="D27" s="67">
        <f>D25+D26</f>
        <v>0</v>
      </c>
      <c r="E27" s="22"/>
      <c r="F27" s="13">
        <f>IF((C27-D27)&gt;0,C27-D27,0)</f>
        <v>0</v>
      </c>
      <c r="G27" s="13">
        <f>IF((D27-C27)&gt;0,D27-C27,0)</f>
        <v>0</v>
      </c>
    </row>
    <row r="28" spans="1:5" s="15" customFormat="1" ht="15" customHeight="1" hidden="1">
      <c r="A28" s="187" t="s">
        <v>103</v>
      </c>
      <c r="B28" s="188"/>
      <c r="C28" s="188"/>
      <c r="D28" s="189"/>
      <c r="E28" s="14"/>
    </row>
    <row r="29" spans="1:5" s="13" customFormat="1" ht="15" customHeight="1" hidden="1">
      <c r="A29" s="111"/>
      <c r="B29" s="112"/>
      <c r="C29" s="109"/>
      <c r="D29" s="110"/>
      <c r="E29" s="12"/>
    </row>
    <row r="30" spans="1:5" s="13" customFormat="1" ht="15" customHeight="1" hidden="1">
      <c r="A30" s="111"/>
      <c r="B30" s="112"/>
      <c r="C30" s="109"/>
      <c r="D30" s="110"/>
      <c r="E30" s="12"/>
    </row>
    <row r="31" spans="1:7" s="13" customFormat="1" ht="15" customHeight="1" hidden="1">
      <c r="A31" s="111"/>
      <c r="B31" s="112"/>
      <c r="C31" s="109"/>
      <c r="D31" s="110"/>
      <c r="E31" s="12"/>
      <c r="G31" s="21"/>
    </row>
    <row r="32" spans="1:7" s="13" customFormat="1" ht="15" customHeight="1" hidden="1" thickBot="1">
      <c r="A32" s="72" t="s">
        <v>122</v>
      </c>
      <c r="B32" s="65"/>
      <c r="C32" s="73">
        <f>SUM(C29:C31)</f>
        <v>0</v>
      </c>
      <c r="D32" s="74">
        <f>SUM(D29:D31)</f>
        <v>0</v>
      </c>
      <c r="E32" s="22"/>
      <c r="F32" s="13">
        <f>IF((C32-D32)&gt;0,C32-D32,0)</f>
        <v>0</v>
      </c>
      <c r="G32" s="13">
        <f>IF((D32-C32)&gt;0,D32-C32,0)</f>
        <v>0</v>
      </c>
    </row>
    <row r="33" spans="1:5" s="15" customFormat="1" ht="15" customHeight="1" hidden="1" thickBot="1">
      <c r="A33" s="75" t="s">
        <v>99</v>
      </c>
      <c r="B33" s="76" t="s">
        <v>86</v>
      </c>
      <c r="C33" s="77">
        <f>C12+C15+C19+C23+C27+C32</f>
        <v>0</v>
      </c>
      <c r="D33" s="78">
        <f>D12+D15+D19+D23+D27+D32</f>
        <v>0</v>
      </c>
      <c r="E33" s="23"/>
    </row>
    <row r="34" spans="1:5" s="15" customFormat="1" ht="15" customHeight="1" hidden="1" thickBot="1">
      <c r="A34" s="81"/>
      <c r="B34" s="27"/>
      <c r="C34" s="82"/>
      <c r="D34" s="82"/>
      <c r="E34" s="23"/>
    </row>
    <row r="35" spans="1:5" s="15" customFormat="1" ht="15" customHeight="1" hidden="1">
      <c r="A35" s="184" t="s">
        <v>100</v>
      </c>
      <c r="B35" s="185"/>
      <c r="C35" s="185"/>
      <c r="D35" s="186"/>
      <c r="E35" s="14"/>
    </row>
    <row r="36" spans="1:5" s="15" customFormat="1" ht="15" customHeight="1" hidden="1">
      <c r="A36" s="187" t="s">
        <v>94</v>
      </c>
      <c r="B36" s="188"/>
      <c r="C36" s="188"/>
      <c r="D36" s="189"/>
      <c r="E36" s="14"/>
    </row>
    <row r="37" spans="1:5" s="13" customFormat="1" ht="15" customHeight="1" hidden="1">
      <c r="A37" s="66" t="s">
        <v>25</v>
      </c>
      <c r="B37" s="57" t="s">
        <v>26</v>
      </c>
      <c r="C37" s="109"/>
      <c r="D37" s="110"/>
      <c r="E37" s="12"/>
    </row>
    <row r="38" spans="1:5" s="13" customFormat="1" ht="15" customHeight="1" hidden="1">
      <c r="A38" s="66" t="s">
        <v>135</v>
      </c>
      <c r="B38" s="57" t="s">
        <v>85</v>
      </c>
      <c r="C38" s="109"/>
      <c r="D38" s="110"/>
      <c r="E38" s="12"/>
    </row>
    <row r="39" spans="1:7" s="13" customFormat="1" ht="15" customHeight="1" hidden="1">
      <c r="A39" s="66" t="s">
        <v>136</v>
      </c>
      <c r="B39" s="57" t="s">
        <v>86</v>
      </c>
      <c r="C39" s="58">
        <f>C37*C38</f>
        <v>0</v>
      </c>
      <c r="D39" s="67">
        <f>D37*D38</f>
        <v>0</v>
      </c>
      <c r="E39" s="12"/>
      <c r="F39" s="13">
        <f>IF((C39-D39)&gt;0,C39-D39,0)</f>
        <v>0</v>
      </c>
      <c r="G39" s="13">
        <f>IF((D39-C39)&gt;0,D39-C39,0)</f>
        <v>0</v>
      </c>
    </row>
    <row r="40" spans="1:5" s="13" customFormat="1" ht="15" customHeight="1" hidden="1">
      <c r="A40" s="66" t="s">
        <v>25</v>
      </c>
      <c r="B40" s="57" t="s">
        <v>26</v>
      </c>
      <c r="C40" s="109"/>
      <c r="D40" s="110"/>
      <c r="E40" s="12"/>
    </row>
    <row r="41" spans="1:5" s="13" customFormat="1" ht="15" customHeight="1" hidden="1">
      <c r="A41" s="66" t="s">
        <v>135</v>
      </c>
      <c r="B41" s="57" t="s">
        <v>85</v>
      </c>
      <c r="C41" s="109"/>
      <c r="D41" s="110"/>
      <c r="E41" s="12"/>
    </row>
    <row r="42" spans="1:7" s="13" customFormat="1" ht="15" customHeight="1" hidden="1">
      <c r="A42" s="66" t="s">
        <v>137</v>
      </c>
      <c r="B42" s="57" t="s">
        <v>86</v>
      </c>
      <c r="C42" s="58">
        <f>C40*C41</f>
        <v>0</v>
      </c>
      <c r="D42" s="67">
        <f>D40*D41</f>
        <v>0</v>
      </c>
      <c r="E42" s="12"/>
      <c r="F42" s="13">
        <f>IF((C42-D42)&gt;0,C42-D42,0)</f>
        <v>0</v>
      </c>
      <c r="G42" s="13">
        <f>IF((D42-C42)&gt;0,D42-C42,0)</f>
        <v>0</v>
      </c>
    </row>
    <row r="43" spans="1:5" s="15" customFormat="1" ht="15" customHeight="1" hidden="1">
      <c r="A43" s="187" t="s">
        <v>101</v>
      </c>
      <c r="B43" s="188"/>
      <c r="C43" s="188"/>
      <c r="D43" s="189"/>
      <c r="E43" s="14"/>
    </row>
    <row r="44" spans="1:5" s="13" customFormat="1" ht="15" customHeight="1" hidden="1">
      <c r="A44" s="66" t="s">
        <v>139</v>
      </c>
      <c r="B44" s="57" t="s">
        <v>31</v>
      </c>
      <c r="C44" s="109"/>
      <c r="D44" s="110"/>
      <c r="E44" s="12"/>
    </row>
    <row r="45" spans="1:7" s="13" customFormat="1" ht="15" customHeight="1" hidden="1">
      <c r="A45" s="66" t="s">
        <v>32</v>
      </c>
      <c r="B45" s="57" t="s">
        <v>88</v>
      </c>
      <c r="C45" s="109"/>
      <c r="D45" s="110"/>
      <c r="E45" s="12"/>
      <c r="G45" s="21"/>
    </row>
    <row r="46" spans="1:7" s="13" customFormat="1" ht="15" customHeight="1" hidden="1">
      <c r="A46" s="66" t="s">
        <v>130</v>
      </c>
      <c r="B46" s="57" t="s">
        <v>86</v>
      </c>
      <c r="C46" s="58">
        <f>C44*C45</f>
        <v>0</v>
      </c>
      <c r="D46" s="67">
        <f>D44*D45</f>
        <v>0</v>
      </c>
      <c r="E46" s="22"/>
      <c r="F46" s="13">
        <f>IF((C46-D46)&gt;0,C46-D46,0)</f>
        <v>0</v>
      </c>
      <c r="G46" s="13">
        <f>IF((D46-C46)&gt;0,D46-C46,0)</f>
        <v>0</v>
      </c>
    </row>
    <row r="47" spans="1:5" s="15" customFormat="1" ht="15" customHeight="1" hidden="1">
      <c r="A47" s="187" t="s">
        <v>102</v>
      </c>
      <c r="B47" s="188"/>
      <c r="C47" s="188"/>
      <c r="D47" s="189"/>
      <c r="E47" s="14"/>
    </row>
    <row r="48" spans="1:5" s="17" customFormat="1" ht="15" customHeight="1" hidden="1">
      <c r="A48" s="66" t="s">
        <v>140</v>
      </c>
      <c r="B48" s="57" t="s">
        <v>31</v>
      </c>
      <c r="C48" s="109"/>
      <c r="D48" s="110"/>
      <c r="E48" s="16"/>
    </row>
    <row r="49" spans="1:7" s="17" customFormat="1" ht="15" customHeight="1" hidden="1">
      <c r="A49" s="66" t="s">
        <v>32</v>
      </c>
      <c r="B49" s="57" t="s">
        <v>88</v>
      </c>
      <c r="C49" s="109"/>
      <c r="D49" s="110"/>
      <c r="E49" s="16"/>
      <c r="G49" s="18"/>
    </row>
    <row r="50" spans="1:7" s="17" customFormat="1" ht="15" customHeight="1" hidden="1">
      <c r="A50" s="66" t="s">
        <v>129</v>
      </c>
      <c r="B50" s="57" t="s">
        <v>86</v>
      </c>
      <c r="C50" s="58">
        <f>C48*C49</f>
        <v>0</v>
      </c>
      <c r="D50" s="67">
        <f>D48*D49</f>
        <v>0</v>
      </c>
      <c r="E50" s="19"/>
      <c r="F50" s="13">
        <f>IF((C50-D50)&gt;0,C50-D50,0)</f>
        <v>0</v>
      </c>
      <c r="G50" s="13">
        <f>IF((D50-C50)&gt;0,D50-C50,0)</f>
        <v>0</v>
      </c>
    </row>
    <row r="51" spans="1:5" s="15" customFormat="1" ht="15" customHeight="1" hidden="1">
      <c r="A51" s="187" t="s">
        <v>117</v>
      </c>
      <c r="B51" s="188"/>
      <c r="C51" s="188"/>
      <c r="D51" s="189"/>
      <c r="E51" s="14"/>
    </row>
    <row r="52" spans="1:5" s="13" customFormat="1" ht="15" customHeight="1" hidden="1">
      <c r="A52" s="111"/>
      <c r="B52" s="112"/>
      <c r="C52" s="109"/>
      <c r="D52" s="110"/>
      <c r="E52" s="12"/>
    </row>
    <row r="53" spans="1:7" s="13" customFormat="1" ht="15" customHeight="1" hidden="1">
      <c r="A53" s="111"/>
      <c r="B53" s="112"/>
      <c r="C53" s="109"/>
      <c r="D53" s="110"/>
      <c r="E53" s="12"/>
      <c r="G53" s="21"/>
    </row>
    <row r="54" spans="1:7" s="13" customFormat="1" ht="15" customHeight="1" hidden="1">
      <c r="A54" s="66" t="s">
        <v>128</v>
      </c>
      <c r="B54" s="57" t="s">
        <v>86</v>
      </c>
      <c r="C54" s="58">
        <f>C52+C53</f>
        <v>0</v>
      </c>
      <c r="D54" s="67">
        <f>D52+D53</f>
        <v>0</v>
      </c>
      <c r="E54" s="22"/>
      <c r="F54" s="13">
        <f>IF((C54-D54)&gt;0,C54-D54,0)</f>
        <v>0</v>
      </c>
      <c r="G54" s="13">
        <f>IF((D54-C54)&gt;0,D54-C54,0)</f>
        <v>0</v>
      </c>
    </row>
    <row r="55" spans="1:5" s="15" customFormat="1" ht="15" customHeight="1" hidden="1">
      <c r="A55" s="187" t="s">
        <v>103</v>
      </c>
      <c r="B55" s="188"/>
      <c r="C55" s="188"/>
      <c r="D55" s="189"/>
      <c r="E55" s="14"/>
    </row>
    <row r="56" spans="1:5" s="13" customFormat="1" ht="15" customHeight="1" hidden="1">
      <c r="A56" s="111"/>
      <c r="B56" s="112"/>
      <c r="C56" s="109"/>
      <c r="D56" s="110"/>
      <c r="E56" s="12"/>
    </row>
    <row r="57" spans="1:5" s="13" customFormat="1" ht="15" customHeight="1" hidden="1">
      <c r="A57" s="111"/>
      <c r="B57" s="112"/>
      <c r="C57" s="109"/>
      <c r="D57" s="110"/>
      <c r="E57" s="12"/>
    </row>
    <row r="58" spans="1:7" s="13" customFormat="1" ht="15" customHeight="1" hidden="1">
      <c r="A58" s="111"/>
      <c r="B58" s="112"/>
      <c r="C58" s="109"/>
      <c r="D58" s="110"/>
      <c r="E58" s="12"/>
      <c r="G58" s="21"/>
    </row>
    <row r="59" spans="1:7" s="13" customFormat="1" ht="15" customHeight="1" hidden="1" thickBot="1">
      <c r="A59" s="68" t="s">
        <v>122</v>
      </c>
      <c r="B59" s="69"/>
      <c r="C59" s="73">
        <f>SUM(C56:C58)</f>
        <v>0</v>
      </c>
      <c r="D59" s="74">
        <f>SUM(D56:D58)</f>
        <v>0</v>
      </c>
      <c r="E59" s="22"/>
      <c r="F59" s="13">
        <f>IF((C59-D59)&gt;0,C59-D59,0)</f>
        <v>0</v>
      </c>
      <c r="G59" s="13">
        <f>IF((D59-C59)&gt;0,D59-C59,0)</f>
        <v>0</v>
      </c>
    </row>
    <row r="60" spans="1:5" s="15" customFormat="1" ht="15" customHeight="1" hidden="1" thickBot="1">
      <c r="A60" s="79" t="s">
        <v>99</v>
      </c>
      <c r="B60" s="80" t="s">
        <v>86</v>
      </c>
      <c r="C60" s="77">
        <f>C39+C42+C46+C50+C54+C59</f>
        <v>0</v>
      </c>
      <c r="D60" s="78">
        <f>D39+D42+D46+D50+D54+D59</f>
        <v>0</v>
      </c>
      <c r="E60" s="23"/>
    </row>
    <row r="61" spans="1:5" s="15" customFormat="1" ht="15" customHeight="1" hidden="1" thickBot="1">
      <c r="A61" s="81"/>
      <c r="B61" s="27"/>
      <c r="C61" s="82"/>
      <c r="D61" s="82"/>
      <c r="E61" s="23"/>
    </row>
    <row r="62" spans="1:5" s="15" customFormat="1" ht="15" customHeight="1" hidden="1">
      <c r="A62" s="184" t="s">
        <v>104</v>
      </c>
      <c r="B62" s="185"/>
      <c r="C62" s="185"/>
      <c r="D62" s="186"/>
      <c r="E62" s="14"/>
    </row>
    <row r="63" spans="1:5" s="15" customFormat="1" ht="15" customHeight="1" hidden="1">
      <c r="A63" s="187" t="s">
        <v>94</v>
      </c>
      <c r="B63" s="188"/>
      <c r="C63" s="188"/>
      <c r="D63" s="189"/>
      <c r="E63" s="14"/>
    </row>
    <row r="64" spans="1:5" s="13" customFormat="1" ht="15" customHeight="1" hidden="1">
      <c r="A64" s="66" t="s">
        <v>25</v>
      </c>
      <c r="B64" s="57" t="s">
        <v>26</v>
      </c>
      <c r="C64" s="109"/>
      <c r="D64" s="110"/>
      <c r="E64" s="12"/>
    </row>
    <row r="65" spans="1:5" s="13" customFormat="1" ht="15" customHeight="1" hidden="1">
      <c r="A65" s="66" t="s">
        <v>135</v>
      </c>
      <c r="B65" s="57" t="s">
        <v>85</v>
      </c>
      <c r="C65" s="109"/>
      <c r="D65" s="110"/>
      <c r="E65" s="12"/>
    </row>
    <row r="66" spans="1:7" s="13" customFormat="1" ht="15" customHeight="1" hidden="1">
      <c r="A66" s="66" t="s">
        <v>136</v>
      </c>
      <c r="B66" s="57" t="s">
        <v>86</v>
      </c>
      <c r="C66" s="58">
        <f>C64*C65</f>
        <v>0</v>
      </c>
      <c r="D66" s="67">
        <f>D64*D65</f>
        <v>0</v>
      </c>
      <c r="E66" s="12"/>
      <c r="F66" s="13">
        <f>IF((C66-D66)&gt;0,C66-D66,0)</f>
        <v>0</v>
      </c>
      <c r="G66" s="13">
        <f>IF((D66-C66)&gt;0,D66-C66,0)</f>
        <v>0</v>
      </c>
    </row>
    <row r="67" spans="1:5" s="13" customFormat="1" ht="15" customHeight="1" hidden="1">
      <c r="A67" s="66" t="s">
        <v>25</v>
      </c>
      <c r="B67" s="57" t="s">
        <v>26</v>
      </c>
      <c r="C67" s="109"/>
      <c r="D67" s="110"/>
      <c r="E67" s="12"/>
    </row>
    <row r="68" spans="1:5" s="13" customFormat="1" ht="15" customHeight="1" hidden="1">
      <c r="A68" s="66" t="s">
        <v>135</v>
      </c>
      <c r="B68" s="57" t="s">
        <v>85</v>
      </c>
      <c r="C68" s="109"/>
      <c r="D68" s="110"/>
      <c r="E68" s="12"/>
    </row>
    <row r="69" spans="1:7" s="13" customFormat="1" ht="15" customHeight="1" hidden="1">
      <c r="A69" s="66" t="s">
        <v>137</v>
      </c>
      <c r="B69" s="57" t="s">
        <v>86</v>
      </c>
      <c r="C69" s="58">
        <f>C67*C68</f>
        <v>0</v>
      </c>
      <c r="D69" s="67">
        <f>D67*D68</f>
        <v>0</v>
      </c>
      <c r="E69" s="12"/>
      <c r="F69" s="13">
        <f>IF((C69-D69)&gt;0,C69-D69,0)</f>
        <v>0</v>
      </c>
      <c r="G69" s="13">
        <f>IF((D69-C69)&gt;0,D69-C69,0)</f>
        <v>0</v>
      </c>
    </row>
    <row r="70" spans="1:5" s="15" customFormat="1" ht="15" customHeight="1" hidden="1">
      <c r="A70" s="187" t="s">
        <v>103</v>
      </c>
      <c r="B70" s="188"/>
      <c r="C70" s="188"/>
      <c r="D70" s="189"/>
      <c r="E70" s="14"/>
    </row>
    <row r="71" spans="1:5" s="13" customFormat="1" ht="15" customHeight="1" hidden="1">
      <c r="A71" s="111"/>
      <c r="B71" s="112"/>
      <c r="C71" s="109"/>
      <c r="D71" s="110"/>
      <c r="E71" s="12"/>
    </row>
    <row r="72" spans="1:5" s="13" customFormat="1" ht="15" customHeight="1" hidden="1">
      <c r="A72" s="111"/>
      <c r="B72" s="112"/>
      <c r="C72" s="109"/>
      <c r="D72" s="110"/>
      <c r="E72" s="12"/>
    </row>
    <row r="73" spans="1:7" s="13" customFormat="1" ht="15" customHeight="1" hidden="1">
      <c r="A73" s="111"/>
      <c r="B73" s="112"/>
      <c r="C73" s="109"/>
      <c r="D73" s="110"/>
      <c r="E73" s="12"/>
      <c r="G73" s="21"/>
    </row>
    <row r="74" spans="1:7" s="13" customFormat="1" ht="15" customHeight="1" hidden="1" thickBot="1">
      <c r="A74" s="72" t="s">
        <v>122</v>
      </c>
      <c r="B74" s="65"/>
      <c r="C74" s="73">
        <f>SUM(C71:C73)</f>
        <v>0</v>
      </c>
      <c r="D74" s="74">
        <f>SUM(D71:D73)</f>
        <v>0</v>
      </c>
      <c r="E74" s="22"/>
      <c r="F74" s="13">
        <f>IF((C74-D74)&gt;0,C74-D74,0)</f>
        <v>0</v>
      </c>
      <c r="G74" s="13">
        <f>IF((D74-C74)&gt;0,D74-C74,0)</f>
        <v>0</v>
      </c>
    </row>
    <row r="75" spans="1:5" s="15" customFormat="1" ht="15" customHeight="1" hidden="1" thickBot="1">
      <c r="A75" s="79" t="s">
        <v>99</v>
      </c>
      <c r="B75" s="80" t="s">
        <v>86</v>
      </c>
      <c r="C75" s="77">
        <f>C66+C69+C74</f>
        <v>0</v>
      </c>
      <c r="D75" s="78">
        <f>D66+D69+D74</f>
        <v>0</v>
      </c>
      <c r="E75" s="23"/>
    </row>
    <row r="76" spans="1:5" s="15" customFormat="1" ht="15" customHeight="1" hidden="1" thickBot="1">
      <c r="A76" s="81"/>
      <c r="B76" s="27"/>
      <c r="C76" s="82"/>
      <c r="D76" s="82"/>
      <c r="E76" s="23"/>
    </row>
    <row r="77" spans="1:5" s="15" customFormat="1" ht="15" customHeight="1" hidden="1">
      <c r="A77" s="184" t="s">
        <v>105</v>
      </c>
      <c r="B77" s="185"/>
      <c r="C77" s="185"/>
      <c r="D77" s="186"/>
      <c r="E77" s="14"/>
    </row>
    <row r="78" spans="1:5" s="15" customFormat="1" ht="15" customHeight="1" hidden="1">
      <c r="A78" s="187" t="s">
        <v>108</v>
      </c>
      <c r="B78" s="188"/>
      <c r="C78" s="188"/>
      <c r="D78" s="189"/>
      <c r="E78" s="14"/>
    </row>
    <row r="79" spans="1:5" s="13" customFormat="1" ht="15" customHeight="1" hidden="1">
      <c r="A79" s="66" t="s">
        <v>33</v>
      </c>
      <c r="B79" s="57" t="s">
        <v>26</v>
      </c>
      <c r="C79" s="109"/>
      <c r="D79" s="110"/>
      <c r="E79" s="12"/>
    </row>
    <row r="80" spans="1:5" s="13" customFormat="1" ht="15" customHeight="1" hidden="1">
      <c r="A80" s="66" t="s">
        <v>34</v>
      </c>
      <c r="B80" s="57" t="s">
        <v>89</v>
      </c>
      <c r="C80" s="109"/>
      <c r="D80" s="110"/>
      <c r="E80" s="12"/>
    </row>
    <row r="81" spans="1:7" s="13" customFormat="1" ht="15" customHeight="1" hidden="1">
      <c r="A81" s="66" t="s">
        <v>127</v>
      </c>
      <c r="B81" s="57" t="s">
        <v>86</v>
      </c>
      <c r="C81" s="58">
        <f>C79*C80</f>
        <v>0</v>
      </c>
      <c r="D81" s="67">
        <f>D79*D80</f>
        <v>0</v>
      </c>
      <c r="E81" s="12"/>
      <c r="F81" s="13">
        <f>IF((C81-D81)&gt;0,C81-D81,0)</f>
        <v>0</v>
      </c>
      <c r="G81" s="13">
        <f>IF((D81-C81)&gt;0,D81-C81,0)</f>
        <v>0</v>
      </c>
    </row>
    <row r="82" spans="1:5" s="15" customFormat="1" ht="15" customHeight="1" hidden="1">
      <c r="A82" s="187" t="s">
        <v>103</v>
      </c>
      <c r="B82" s="188"/>
      <c r="C82" s="188"/>
      <c r="D82" s="189"/>
      <c r="E82" s="14"/>
    </row>
    <row r="83" spans="1:5" s="13" customFormat="1" ht="15" customHeight="1" hidden="1">
      <c r="A83" s="111"/>
      <c r="B83" s="112"/>
      <c r="C83" s="109"/>
      <c r="D83" s="110"/>
      <c r="E83" s="12"/>
    </row>
    <row r="84" spans="1:5" s="13" customFormat="1" ht="15" customHeight="1" hidden="1">
      <c r="A84" s="111"/>
      <c r="B84" s="112"/>
      <c r="C84" s="109"/>
      <c r="D84" s="110"/>
      <c r="E84" s="12"/>
    </row>
    <row r="85" spans="1:7" s="13" customFormat="1" ht="15" customHeight="1" hidden="1">
      <c r="A85" s="111"/>
      <c r="B85" s="112"/>
      <c r="C85" s="109"/>
      <c r="D85" s="110"/>
      <c r="E85" s="12"/>
      <c r="G85" s="21"/>
    </row>
    <row r="86" spans="1:7" s="13" customFormat="1" ht="15" customHeight="1" hidden="1">
      <c r="A86" s="66" t="s">
        <v>122</v>
      </c>
      <c r="B86" s="57"/>
      <c r="C86" s="73">
        <f>SUM(C83:C85)</f>
        <v>0</v>
      </c>
      <c r="D86" s="74">
        <f>SUM(D83:D85)</f>
        <v>0</v>
      </c>
      <c r="E86" s="22"/>
      <c r="F86" s="13">
        <f>IF((C86-D86)&gt;0,C86-D86,0)</f>
        <v>0</v>
      </c>
      <c r="G86" s="13">
        <f>IF((D86-C86)&gt;0,D86-C86,0)</f>
        <v>0</v>
      </c>
    </row>
    <row r="87" spans="1:5" s="15" customFormat="1" ht="15" customHeight="1" hidden="1" thickBot="1">
      <c r="A87" s="68" t="s">
        <v>99</v>
      </c>
      <c r="B87" s="69" t="s">
        <v>86</v>
      </c>
      <c r="C87" s="70">
        <f>C81+C86</f>
        <v>0</v>
      </c>
      <c r="D87" s="71">
        <f>D81+D86</f>
        <v>0</v>
      </c>
      <c r="E87" s="23"/>
    </row>
    <row r="88" spans="1:5" s="15" customFormat="1" ht="15" customHeight="1" hidden="1" thickBot="1">
      <c r="A88" s="81"/>
      <c r="B88" s="27"/>
      <c r="C88" s="82"/>
      <c r="D88" s="82"/>
      <c r="E88" s="23"/>
    </row>
    <row r="89" spans="1:5" s="15" customFormat="1" ht="15" customHeight="1" hidden="1">
      <c r="A89" s="184" t="s">
        <v>106</v>
      </c>
      <c r="B89" s="185"/>
      <c r="C89" s="185"/>
      <c r="D89" s="186"/>
      <c r="E89" s="14"/>
    </row>
    <row r="90" spans="1:5" s="15" customFormat="1" ht="15" customHeight="1" hidden="1">
      <c r="A90" s="187" t="s">
        <v>94</v>
      </c>
      <c r="B90" s="188"/>
      <c r="C90" s="188"/>
      <c r="D90" s="189"/>
      <c r="E90" s="14"/>
    </row>
    <row r="91" spans="1:5" s="13" customFormat="1" ht="15" customHeight="1" hidden="1">
      <c r="A91" s="66" t="s">
        <v>25</v>
      </c>
      <c r="B91" s="57" t="s">
        <v>26</v>
      </c>
      <c r="C91" s="109"/>
      <c r="D91" s="110"/>
      <c r="E91" s="12"/>
    </row>
    <row r="92" spans="1:5" s="13" customFormat="1" ht="15" customHeight="1" hidden="1">
      <c r="A92" s="66" t="s">
        <v>135</v>
      </c>
      <c r="B92" s="57" t="s">
        <v>85</v>
      </c>
      <c r="C92" s="109"/>
      <c r="D92" s="110"/>
      <c r="E92" s="12"/>
    </row>
    <row r="93" spans="1:7" s="13" customFormat="1" ht="15" customHeight="1" hidden="1">
      <c r="A93" s="66" t="s">
        <v>136</v>
      </c>
      <c r="B93" s="57" t="s">
        <v>86</v>
      </c>
      <c r="C93" s="58">
        <f>C91*C92</f>
        <v>0</v>
      </c>
      <c r="D93" s="67">
        <f>D91*D92</f>
        <v>0</v>
      </c>
      <c r="E93" s="12"/>
      <c r="F93" s="13">
        <f>IF((C93-D93)&gt;0,C93-D93,0)</f>
        <v>0</v>
      </c>
      <c r="G93" s="13">
        <f>IF((D93-C93)&gt;0,D93-C93,0)</f>
        <v>0</v>
      </c>
    </row>
    <row r="94" spans="1:5" s="13" customFormat="1" ht="15" customHeight="1" hidden="1">
      <c r="A94" s="66" t="s">
        <v>25</v>
      </c>
      <c r="B94" s="57" t="s">
        <v>26</v>
      </c>
      <c r="C94" s="109"/>
      <c r="D94" s="110"/>
      <c r="E94" s="12"/>
    </row>
    <row r="95" spans="1:5" s="13" customFormat="1" ht="15" customHeight="1" hidden="1">
      <c r="A95" s="66" t="s">
        <v>135</v>
      </c>
      <c r="B95" s="57" t="s">
        <v>85</v>
      </c>
      <c r="C95" s="109"/>
      <c r="D95" s="110"/>
      <c r="E95" s="12"/>
    </row>
    <row r="96" spans="1:7" s="13" customFormat="1" ht="15" customHeight="1" hidden="1">
      <c r="A96" s="66" t="s">
        <v>138</v>
      </c>
      <c r="B96" s="57" t="s">
        <v>86</v>
      </c>
      <c r="C96" s="58">
        <f>C94*C95</f>
        <v>0</v>
      </c>
      <c r="D96" s="67">
        <f>D94*D95</f>
        <v>0</v>
      </c>
      <c r="E96" s="12"/>
      <c r="F96" s="13">
        <f>IF((C96-D96)&gt;0,C96-D96,0)</f>
        <v>0</v>
      </c>
      <c r="G96" s="13">
        <f>IF((D96-C96)&gt;0,D96-C96,0)</f>
        <v>0</v>
      </c>
    </row>
    <row r="97" spans="1:5" s="15" customFormat="1" ht="15" customHeight="1" hidden="1">
      <c r="A97" s="187" t="s">
        <v>95</v>
      </c>
      <c r="B97" s="188"/>
      <c r="C97" s="188"/>
      <c r="D97" s="189"/>
      <c r="E97" s="14"/>
    </row>
    <row r="98" spans="1:5" s="13" customFormat="1" ht="15" customHeight="1" hidden="1">
      <c r="A98" s="66" t="s">
        <v>27</v>
      </c>
      <c r="B98" s="57" t="s">
        <v>28</v>
      </c>
      <c r="C98" s="109"/>
      <c r="D98" s="110"/>
      <c r="E98" s="12"/>
    </row>
    <row r="99" spans="1:7" s="13" customFormat="1" ht="15" customHeight="1" hidden="1">
      <c r="A99" s="66" t="s">
        <v>29</v>
      </c>
      <c r="B99" s="57" t="s">
        <v>87</v>
      </c>
      <c r="C99" s="109"/>
      <c r="D99" s="110"/>
      <c r="E99" s="12"/>
      <c r="G99" s="21"/>
    </row>
    <row r="100" spans="1:7" s="13" customFormat="1" ht="15" customHeight="1" hidden="1">
      <c r="A100" s="66" t="s">
        <v>126</v>
      </c>
      <c r="B100" s="57" t="s">
        <v>86</v>
      </c>
      <c r="C100" s="58">
        <f>C98*C99</f>
        <v>0</v>
      </c>
      <c r="D100" s="67">
        <f>D98*D99</f>
        <v>0</v>
      </c>
      <c r="E100" s="22"/>
      <c r="F100" s="13">
        <f>IF((C100-D100)&gt;0,C100-D100,0)</f>
        <v>0</v>
      </c>
      <c r="G100" s="13">
        <f>IF((D100-C100)&gt;0,D100-C100,0)</f>
        <v>0</v>
      </c>
    </row>
    <row r="101" spans="1:5" s="15" customFormat="1" ht="15" customHeight="1" hidden="1">
      <c r="A101" s="187" t="s">
        <v>103</v>
      </c>
      <c r="B101" s="188"/>
      <c r="C101" s="188"/>
      <c r="D101" s="189"/>
      <c r="E101" s="14"/>
    </row>
    <row r="102" spans="1:5" s="13" customFormat="1" ht="15" customHeight="1" hidden="1">
      <c r="A102" s="111"/>
      <c r="B102" s="112"/>
      <c r="C102" s="109"/>
      <c r="D102" s="110"/>
      <c r="E102" s="12"/>
    </row>
    <row r="103" spans="1:5" s="13" customFormat="1" ht="15" customHeight="1" hidden="1">
      <c r="A103" s="111"/>
      <c r="B103" s="112"/>
      <c r="C103" s="109"/>
      <c r="D103" s="110"/>
      <c r="E103" s="12"/>
    </row>
    <row r="104" spans="1:7" s="13" customFormat="1" ht="15" customHeight="1" hidden="1">
      <c r="A104" s="111"/>
      <c r="B104" s="112"/>
      <c r="C104" s="109"/>
      <c r="D104" s="110"/>
      <c r="E104" s="12"/>
      <c r="G104" s="21"/>
    </row>
    <row r="105" spans="1:7" s="13" customFormat="1" ht="15" customHeight="1" hidden="1">
      <c r="A105" s="66" t="s">
        <v>122</v>
      </c>
      <c r="B105" s="57"/>
      <c r="C105" s="73">
        <f>SUM(C102:C104)</f>
        <v>0</v>
      </c>
      <c r="D105" s="74">
        <f>SUM(D102:D104)</f>
        <v>0</v>
      </c>
      <c r="E105" s="22"/>
      <c r="F105" s="13">
        <f>IF((C105-D105)&gt;0,C105-D105,0)</f>
        <v>0</v>
      </c>
      <c r="G105" s="13">
        <f>IF((D105-C105)&gt;0,D105-C105,0)</f>
        <v>0</v>
      </c>
    </row>
    <row r="106" spans="1:5" s="15" customFormat="1" ht="15" customHeight="1" hidden="1" thickBot="1">
      <c r="A106" s="68" t="s">
        <v>99</v>
      </c>
      <c r="B106" s="69" t="s">
        <v>86</v>
      </c>
      <c r="C106" s="70">
        <f>C93+C96+C100+C105</f>
        <v>0</v>
      </c>
      <c r="D106" s="71">
        <f>D93+D96+D100+D105</f>
        <v>0</v>
      </c>
      <c r="E106" s="23"/>
    </row>
    <row r="107" spans="1:5" s="15" customFormat="1" ht="15" customHeight="1" hidden="1" thickBot="1">
      <c r="A107" s="81"/>
      <c r="B107" s="27"/>
      <c r="C107" s="82"/>
      <c r="D107" s="82"/>
      <c r="E107" s="23"/>
    </row>
    <row r="108" spans="1:5" s="15" customFormat="1" ht="15" customHeight="1" hidden="1">
      <c r="A108" s="184" t="s">
        <v>107</v>
      </c>
      <c r="B108" s="185"/>
      <c r="C108" s="185"/>
      <c r="D108" s="186"/>
      <c r="E108" s="14"/>
    </row>
    <row r="109" spans="1:5" s="15" customFormat="1" ht="15" customHeight="1" hidden="1">
      <c r="A109" s="187" t="s">
        <v>109</v>
      </c>
      <c r="B109" s="188"/>
      <c r="C109" s="188"/>
      <c r="D109" s="189"/>
      <c r="E109" s="14"/>
    </row>
    <row r="110" spans="1:5" s="13" customFormat="1" ht="15" customHeight="1" hidden="1">
      <c r="A110" s="66" t="s">
        <v>35</v>
      </c>
      <c r="B110" s="57" t="s">
        <v>26</v>
      </c>
      <c r="C110" s="109"/>
      <c r="D110" s="110"/>
      <c r="E110" s="12"/>
    </row>
    <row r="111" spans="1:5" s="13" customFormat="1" ht="15" customHeight="1" hidden="1">
      <c r="A111" s="66" t="s">
        <v>141</v>
      </c>
      <c r="B111" s="57" t="s">
        <v>90</v>
      </c>
      <c r="C111" s="109"/>
      <c r="D111" s="110"/>
      <c r="E111" s="12"/>
    </row>
    <row r="112" spans="1:7" s="13" customFormat="1" ht="15" customHeight="1" hidden="1">
      <c r="A112" s="66" t="s">
        <v>125</v>
      </c>
      <c r="B112" s="57" t="s">
        <v>86</v>
      </c>
      <c r="C112" s="58">
        <f>C110*C111</f>
        <v>0</v>
      </c>
      <c r="D112" s="67">
        <f>D110*D111</f>
        <v>0</v>
      </c>
      <c r="E112" s="12"/>
      <c r="F112" s="13">
        <f>IF((C112-D112)&gt;0,C112-D112,0)</f>
        <v>0</v>
      </c>
      <c r="G112" s="13">
        <f>IF((D112-C112)&gt;0,D112-C112,0)</f>
        <v>0</v>
      </c>
    </row>
    <row r="113" spans="1:5" s="15" customFormat="1" ht="15" customHeight="1" hidden="1">
      <c r="A113" s="187" t="s">
        <v>103</v>
      </c>
      <c r="B113" s="188"/>
      <c r="C113" s="188"/>
      <c r="D113" s="189"/>
      <c r="E113" s="14"/>
    </row>
    <row r="114" spans="1:5" s="13" customFormat="1" ht="15" customHeight="1" hidden="1">
      <c r="A114" s="111"/>
      <c r="B114" s="112"/>
      <c r="C114" s="109"/>
      <c r="D114" s="110"/>
      <c r="E114" s="12"/>
    </row>
    <row r="115" spans="1:5" s="13" customFormat="1" ht="15" customHeight="1" hidden="1">
      <c r="A115" s="111"/>
      <c r="B115" s="112"/>
      <c r="C115" s="109"/>
      <c r="D115" s="110"/>
      <c r="E115" s="12"/>
    </row>
    <row r="116" spans="1:7" s="13" customFormat="1" ht="15" customHeight="1" hidden="1">
      <c r="A116" s="111"/>
      <c r="B116" s="112"/>
      <c r="C116" s="109"/>
      <c r="D116" s="110"/>
      <c r="E116" s="12"/>
      <c r="G116" s="21"/>
    </row>
    <row r="117" spans="1:7" s="13" customFormat="1" ht="15" customHeight="1" hidden="1">
      <c r="A117" s="66" t="s">
        <v>122</v>
      </c>
      <c r="B117" s="57"/>
      <c r="C117" s="73">
        <f>SUM(C114:C116)</f>
        <v>0</v>
      </c>
      <c r="D117" s="74">
        <f>SUM(D114:D116)</f>
        <v>0</v>
      </c>
      <c r="E117" s="22"/>
      <c r="F117" s="13">
        <f>IF((C117-D117)&gt;0,C117-D117,0)</f>
        <v>0</v>
      </c>
      <c r="G117" s="13">
        <f>IF((D117-C117)&gt;0,D117-C117,0)</f>
        <v>0</v>
      </c>
    </row>
    <row r="118" spans="1:5" s="15" customFormat="1" ht="15" customHeight="1" hidden="1" thickBot="1">
      <c r="A118" s="68" t="s">
        <v>99</v>
      </c>
      <c r="B118" s="69" t="s">
        <v>86</v>
      </c>
      <c r="C118" s="70">
        <f>C112+C117</f>
        <v>0</v>
      </c>
      <c r="D118" s="71">
        <f>D112+D117</f>
        <v>0</v>
      </c>
      <c r="E118" s="23"/>
    </row>
    <row r="119" spans="1:5" s="15" customFormat="1" ht="15" customHeight="1" hidden="1" thickBot="1">
      <c r="A119" s="81"/>
      <c r="B119" s="27"/>
      <c r="C119" s="82"/>
      <c r="D119" s="82"/>
      <c r="E119" s="23"/>
    </row>
    <row r="120" spans="1:15" s="15" customFormat="1" ht="15" customHeight="1">
      <c r="A120" s="184" t="s">
        <v>187</v>
      </c>
      <c r="B120" s="185"/>
      <c r="C120" s="185"/>
      <c r="D120" s="186"/>
      <c r="E120" s="14"/>
      <c r="H120" s="200" t="s">
        <v>185</v>
      </c>
      <c r="I120" s="201"/>
      <c r="J120" s="201"/>
      <c r="K120" s="201"/>
      <c r="L120" s="201"/>
      <c r="M120" s="201"/>
      <c r="N120" s="201"/>
      <c r="O120" s="202"/>
    </row>
    <row r="121" spans="1:15" s="15" customFormat="1" ht="15" customHeight="1" hidden="1">
      <c r="A121" s="187" t="s">
        <v>110</v>
      </c>
      <c r="B121" s="188"/>
      <c r="C121" s="188"/>
      <c r="D121" s="189"/>
      <c r="E121" s="14"/>
      <c r="H121" s="203"/>
      <c r="I121" s="204"/>
      <c r="J121" s="204"/>
      <c r="K121" s="204"/>
      <c r="L121" s="204"/>
      <c r="M121" s="204"/>
      <c r="N121" s="204"/>
      <c r="O121" s="205"/>
    </row>
    <row r="122" spans="1:15" s="13" customFormat="1" ht="15" customHeight="1" hidden="1">
      <c r="A122" s="66" t="s">
        <v>38</v>
      </c>
      <c r="B122" s="57" t="s">
        <v>1</v>
      </c>
      <c r="C122" s="109"/>
      <c r="D122" s="110"/>
      <c r="E122" s="12"/>
      <c r="H122" s="203"/>
      <c r="I122" s="204"/>
      <c r="J122" s="204"/>
      <c r="K122" s="204"/>
      <c r="L122" s="204"/>
      <c r="M122" s="204"/>
      <c r="N122" s="204"/>
      <c r="O122" s="205"/>
    </row>
    <row r="123" spans="1:15" s="13" customFormat="1" ht="15" customHeight="1" hidden="1">
      <c r="A123" s="66" t="s">
        <v>118</v>
      </c>
      <c r="B123" s="57" t="s">
        <v>91</v>
      </c>
      <c r="C123" s="109"/>
      <c r="D123" s="110"/>
      <c r="E123" s="12"/>
      <c r="H123" s="203"/>
      <c r="I123" s="204"/>
      <c r="J123" s="204"/>
      <c r="K123" s="204"/>
      <c r="L123" s="204"/>
      <c r="M123" s="204"/>
      <c r="N123" s="204"/>
      <c r="O123" s="205"/>
    </row>
    <row r="124" spans="1:15" s="13" customFormat="1" ht="24.75" customHeight="1" hidden="1">
      <c r="A124" s="66" t="s">
        <v>124</v>
      </c>
      <c r="B124" s="57" t="s">
        <v>86</v>
      </c>
      <c r="C124" s="58">
        <f>C122*C123</f>
        <v>0</v>
      </c>
      <c r="D124" s="67">
        <f>D122*D123</f>
        <v>0</v>
      </c>
      <c r="E124" s="12"/>
      <c r="F124" s="13">
        <f>IF((C124-D124)&gt;0,C124-D124,0)</f>
        <v>0</v>
      </c>
      <c r="G124" s="13">
        <f>IF((D124-C124)&gt;0,D124-C124,0)</f>
        <v>0</v>
      </c>
      <c r="H124" s="203"/>
      <c r="I124" s="204"/>
      <c r="J124" s="204"/>
      <c r="K124" s="204"/>
      <c r="L124" s="204"/>
      <c r="M124" s="204"/>
      <c r="N124" s="204"/>
      <c r="O124" s="205"/>
    </row>
    <row r="125" spans="1:15" s="15" customFormat="1" ht="15" customHeight="1" hidden="1">
      <c r="A125" s="187" t="s">
        <v>111</v>
      </c>
      <c r="B125" s="188"/>
      <c r="C125" s="188"/>
      <c r="D125" s="189"/>
      <c r="E125" s="14"/>
      <c r="H125" s="203"/>
      <c r="I125" s="204"/>
      <c r="J125" s="204"/>
      <c r="K125" s="204"/>
      <c r="L125" s="204"/>
      <c r="M125" s="204"/>
      <c r="N125" s="204"/>
      <c r="O125" s="205"/>
    </row>
    <row r="126" spans="1:15" s="13" customFormat="1" ht="15" customHeight="1" hidden="1">
      <c r="A126" s="66" t="s">
        <v>36</v>
      </c>
      <c r="B126" s="57" t="s">
        <v>1</v>
      </c>
      <c r="C126" s="109"/>
      <c r="D126" s="110"/>
      <c r="E126" s="12"/>
      <c r="H126" s="203"/>
      <c r="I126" s="204"/>
      <c r="J126" s="204"/>
      <c r="K126" s="204"/>
      <c r="L126" s="204"/>
      <c r="M126" s="204"/>
      <c r="N126" s="204"/>
      <c r="O126" s="205"/>
    </row>
    <row r="127" spans="1:15" s="13" customFormat="1" ht="15" customHeight="1" hidden="1">
      <c r="A127" s="66" t="s">
        <v>118</v>
      </c>
      <c r="B127" s="57" t="s">
        <v>91</v>
      </c>
      <c r="C127" s="109"/>
      <c r="D127" s="110"/>
      <c r="E127" s="12"/>
      <c r="H127" s="203"/>
      <c r="I127" s="204"/>
      <c r="J127" s="204"/>
      <c r="K127" s="204"/>
      <c r="L127" s="204"/>
      <c r="M127" s="204"/>
      <c r="N127" s="204"/>
      <c r="O127" s="205"/>
    </row>
    <row r="128" spans="1:15" s="13" customFormat="1" ht="24.75" customHeight="1" hidden="1">
      <c r="A128" s="66" t="s">
        <v>123</v>
      </c>
      <c r="B128" s="57" t="s">
        <v>86</v>
      </c>
      <c r="C128" s="58">
        <f>C126*C127</f>
        <v>0</v>
      </c>
      <c r="D128" s="67">
        <f>D126*D127</f>
        <v>0</v>
      </c>
      <c r="E128" s="12"/>
      <c r="F128" s="13">
        <f>IF((C128-D128)&gt;0,C128-D128,0)</f>
        <v>0</v>
      </c>
      <c r="G128" s="13">
        <f>IF((D128-C128)&gt;0,D128-C128,0)</f>
        <v>0</v>
      </c>
      <c r="H128" s="203"/>
      <c r="I128" s="204"/>
      <c r="J128" s="204"/>
      <c r="K128" s="204"/>
      <c r="L128" s="204"/>
      <c r="M128" s="204"/>
      <c r="N128" s="204"/>
      <c r="O128" s="205"/>
    </row>
    <row r="129" spans="1:15" s="15" customFormat="1" ht="15" customHeight="1">
      <c r="A129" s="187" t="s">
        <v>188</v>
      </c>
      <c r="B129" s="188"/>
      <c r="C129" s="188"/>
      <c r="D129" s="189"/>
      <c r="E129" s="14"/>
      <c r="H129" s="203"/>
      <c r="I129" s="204"/>
      <c r="J129" s="204"/>
      <c r="K129" s="204"/>
      <c r="L129" s="204"/>
      <c r="M129" s="204"/>
      <c r="N129" s="204"/>
      <c r="O129" s="205"/>
    </row>
    <row r="130" spans="1:15" s="13" customFormat="1" ht="15" customHeight="1">
      <c r="A130" s="111"/>
      <c r="B130" s="112"/>
      <c r="C130" s="109"/>
      <c r="D130" s="110"/>
      <c r="E130" s="12"/>
      <c r="H130" s="203"/>
      <c r="I130" s="204"/>
      <c r="J130" s="204"/>
      <c r="K130" s="204"/>
      <c r="L130" s="204"/>
      <c r="M130" s="204"/>
      <c r="N130" s="204"/>
      <c r="O130" s="205"/>
    </row>
    <row r="131" spans="1:15" s="13" customFormat="1" ht="15" customHeight="1">
      <c r="A131" s="111"/>
      <c r="B131" s="112"/>
      <c r="C131" s="109"/>
      <c r="D131" s="110"/>
      <c r="E131" s="12"/>
      <c r="H131" s="203"/>
      <c r="I131" s="204"/>
      <c r="J131" s="204"/>
      <c r="K131" s="204"/>
      <c r="L131" s="204"/>
      <c r="M131" s="204"/>
      <c r="N131" s="204"/>
      <c r="O131" s="205"/>
    </row>
    <row r="132" spans="1:15" s="13" customFormat="1" ht="15" customHeight="1">
      <c r="A132" s="111"/>
      <c r="B132" s="112"/>
      <c r="C132" s="109"/>
      <c r="D132" s="110"/>
      <c r="E132" s="12"/>
      <c r="H132" s="203"/>
      <c r="I132" s="204"/>
      <c r="J132" s="204"/>
      <c r="K132" s="204"/>
      <c r="L132" s="204"/>
      <c r="M132" s="204"/>
      <c r="N132" s="204"/>
      <c r="O132" s="205"/>
    </row>
    <row r="133" spans="1:15" s="13" customFormat="1" ht="15" customHeight="1">
      <c r="A133" s="111"/>
      <c r="B133" s="112"/>
      <c r="C133" s="109"/>
      <c r="D133" s="110"/>
      <c r="E133" s="12"/>
      <c r="H133" s="203"/>
      <c r="I133" s="204"/>
      <c r="J133" s="204"/>
      <c r="K133" s="204"/>
      <c r="L133" s="204"/>
      <c r="M133" s="204"/>
      <c r="N133" s="204"/>
      <c r="O133" s="205"/>
    </row>
    <row r="134" spans="1:15" s="13" customFormat="1" ht="15" customHeight="1">
      <c r="A134" s="111"/>
      <c r="B134" s="112"/>
      <c r="C134" s="109"/>
      <c r="D134" s="110"/>
      <c r="E134" s="12"/>
      <c r="H134" s="203"/>
      <c r="I134" s="204"/>
      <c r="J134" s="204"/>
      <c r="K134" s="204"/>
      <c r="L134" s="204"/>
      <c r="M134" s="204"/>
      <c r="N134" s="204"/>
      <c r="O134" s="205"/>
    </row>
    <row r="135" spans="1:15" s="13" customFormat="1" ht="15" customHeight="1">
      <c r="A135" s="111"/>
      <c r="B135" s="112"/>
      <c r="C135" s="109"/>
      <c r="D135" s="110"/>
      <c r="E135" s="12"/>
      <c r="G135" s="21"/>
      <c r="H135" s="203"/>
      <c r="I135" s="204"/>
      <c r="J135" s="204"/>
      <c r="K135" s="204"/>
      <c r="L135" s="204"/>
      <c r="M135" s="204"/>
      <c r="N135" s="204"/>
      <c r="O135" s="205"/>
    </row>
    <row r="136" spans="1:15" s="13" customFormat="1" ht="15" customHeight="1">
      <c r="A136" s="66" t="s">
        <v>122</v>
      </c>
      <c r="B136" s="57"/>
      <c r="C136" s="73">
        <f>SUM(C130:C135)</f>
        <v>0</v>
      </c>
      <c r="D136" s="74">
        <f>SUM(D130:D135)</f>
        <v>0</v>
      </c>
      <c r="E136" s="22"/>
      <c r="F136" s="13">
        <f>IF((C136-D136)&gt;0,C136-D136,0)</f>
        <v>0</v>
      </c>
      <c r="G136" s="13">
        <f>IF((D136-C136)&gt;0,D136-C136,0)</f>
        <v>0</v>
      </c>
      <c r="H136" s="203"/>
      <c r="I136" s="204"/>
      <c r="J136" s="204"/>
      <c r="K136" s="204"/>
      <c r="L136" s="204"/>
      <c r="M136" s="204"/>
      <c r="N136" s="204"/>
      <c r="O136" s="205"/>
    </row>
    <row r="137" spans="1:15" s="15" customFormat="1" ht="15" customHeight="1" thickBot="1">
      <c r="A137" s="68" t="s">
        <v>99</v>
      </c>
      <c r="B137" s="69" t="s">
        <v>86</v>
      </c>
      <c r="C137" s="70">
        <f>C124+C128+C136</f>
        <v>0</v>
      </c>
      <c r="D137" s="71">
        <f>D124+D128+D136</f>
        <v>0</v>
      </c>
      <c r="E137" s="23"/>
      <c r="H137" s="203"/>
      <c r="I137" s="204"/>
      <c r="J137" s="204"/>
      <c r="K137" s="204"/>
      <c r="L137" s="204"/>
      <c r="M137" s="204"/>
      <c r="N137" s="204"/>
      <c r="O137" s="205"/>
    </row>
    <row r="138" spans="1:15" ht="15" customHeight="1" thickBot="1">
      <c r="A138" s="99"/>
      <c r="B138" s="100"/>
      <c r="C138" s="101"/>
      <c r="D138" s="101"/>
      <c r="E138" s="20"/>
      <c r="H138" s="203"/>
      <c r="I138" s="204"/>
      <c r="J138" s="204"/>
      <c r="K138" s="204"/>
      <c r="L138" s="204"/>
      <c r="M138" s="204"/>
      <c r="N138" s="204"/>
      <c r="O138" s="205"/>
    </row>
    <row r="139" spans="1:15" s="15" customFormat="1" ht="15" customHeight="1">
      <c r="A139" s="216" t="s">
        <v>170</v>
      </c>
      <c r="B139" s="217"/>
      <c r="C139" s="217"/>
      <c r="D139" s="218"/>
      <c r="E139" s="14"/>
      <c r="H139" s="203"/>
      <c r="I139" s="204"/>
      <c r="J139" s="204"/>
      <c r="K139" s="204"/>
      <c r="L139" s="204"/>
      <c r="M139" s="204"/>
      <c r="N139" s="204"/>
      <c r="O139" s="205"/>
    </row>
    <row r="140" spans="1:15" s="15" customFormat="1" ht="15" customHeight="1">
      <c r="A140" s="187" t="s">
        <v>37</v>
      </c>
      <c r="B140" s="188"/>
      <c r="C140" s="188"/>
      <c r="D140" s="189"/>
      <c r="E140" s="14"/>
      <c r="H140" s="203"/>
      <c r="I140" s="204"/>
      <c r="J140" s="204"/>
      <c r="K140" s="204"/>
      <c r="L140" s="204"/>
      <c r="M140" s="204"/>
      <c r="N140" s="204"/>
      <c r="O140" s="205"/>
    </row>
    <row r="141" spans="1:15" s="13" customFormat="1" ht="15" customHeight="1">
      <c r="A141" s="66" t="s">
        <v>38</v>
      </c>
      <c r="B141" s="57" t="s">
        <v>86</v>
      </c>
      <c r="C141" s="109"/>
      <c r="D141" s="110"/>
      <c r="E141" s="12"/>
      <c r="F141" s="13">
        <f>IF((C141-D141)&gt;0,C141-D141,0)</f>
        <v>0</v>
      </c>
      <c r="G141" s="13">
        <f>IF((D141-C141)&gt;0,D141-C141,0)</f>
        <v>0</v>
      </c>
      <c r="H141" s="203"/>
      <c r="I141" s="204"/>
      <c r="J141" s="204"/>
      <c r="K141" s="204"/>
      <c r="L141" s="204"/>
      <c r="M141" s="204"/>
      <c r="N141" s="204"/>
      <c r="O141" s="205"/>
    </row>
    <row r="142" spans="1:15" s="13" customFormat="1" ht="15" customHeight="1">
      <c r="A142" s="66" t="s">
        <v>39</v>
      </c>
      <c r="B142" s="57" t="s">
        <v>86</v>
      </c>
      <c r="C142" s="109"/>
      <c r="D142" s="110"/>
      <c r="E142" s="12"/>
      <c r="F142" s="13">
        <f>IF((C142-D142)&gt;0,C142-D142,0)</f>
        <v>0</v>
      </c>
      <c r="G142" s="13">
        <f>IF((D142-C142)&gt;0,D142-C142,0)</f>
        <v>0</v>
      </c>
      <c r="H142" s="206"/>
      <c r="I142" s="207"/>
      <c r="J142" s="207"/>
      <c r="K142" s="207"/>
      <c r="L142" s="207"/>
      <c r="M142" s="207"/>
      <c r="N142" s="207"/>
      <c r="O142" s="208"/>
    </row>
    <row r="143" spans="1:5" s="13" customFormat="1" ht="15" customHeight="1">
      <c r="A143" s="66" t="s">
        <v>41</v>
      </c>
      <c r="B143" s="57" t="s">
        <v>40</v>
      </c>
      <c r="C143" s="109"/>
      <c r="D143" s="110"/>
      <c r="E143" s="12"/>
    </row>
    <row r="144" spans="1:5" s="13" customFormat="1" ht="15" customHeight="1">
      <c r="A144" s="66" t="s">
        <v>118</v>
      </c>
      <c r="B144" s="57" t="s">
        <v>92</v>
      </c>
      <c r="C144" s="109"/>
      <c r="D144" s="110"/>
      <c r="E144" s="12"/>
    </row>
    <row r="145" spans="1:7" s="13" customFormat="1" ht="15" customHeight="1">
      <c r="A145" s="102" t="s">
        <v>42</v>
      </c>
      <c r="B145" s="57" t="s">
        <v>86</v>
      </c>
      <c r="C145" s="58">
        <f>C143*C144</f>
        <v>0</v>
      </c>
      <c r="D145" s="67">
        <f>D143*D144</f>
        <v>0</v>
      </c>
      <c r="E145" s="12"/>
      <c r="F145" s="13">
        <f>IF((C145-D145)&gt;0,C145-D145,0)</f>
        <v>0</v>
      </c>
      <c r="G145" s="13">
        <f>IF((D145-C145)&gt;0,D145-C145,0)</f>
        <v>0</v>
      </c>
    </row>
    <row r="146" spans="1:5" s="15" customFormat="1" ht="15" customHeight="1">
      <c r="A146" s="187" t="s">
        <v>43</v>
      </c>
      <c r="B146" s="188"/>
      <c r="C146" s="188"/>
      <c r="D146" s="189"/>
      <c r="E146" s="14"/>
    </row>
    <row r="147" spans="1:14" s="13" customFormat="1" ht="15" customHeight="1">
      <c r="A147" s="102" t="s">
        <v>43</v>
      </c>
      <c r="B147" s="57" t="s">
        <v>26</v>
      </c>
      <c r="C147" s="109"/>
      <c r="D147" s="110"/>
      <c r="E147" s="12"/>
      <c r="H147" s="15"/>
      <c r="I147" s="15"/>
      <c r="J147" s="15"/>
      <c r="K147" s="15"/>
      <c r="L147" s="15"/>
      <c r="M147" s="15"/>
      <c r="N147" s="15"/>
    </row>
    <row r="148" spans="1:5" s="13" customFormat="1" ht="24.75" customHeight="1">
      <c r="A148" s="102" t="s">
        <v>119</v>
      </c>
      <c r="B148" s="57" t="s">
        <v>86</v>
      </c>
      <c r="C148" s="109"/>
      <c r="D148" s="110"/>
      <c r="E148" s="12"/>
    </row>
    <row r="149" spans="1:7" s="13" customFormat="1" ht="15" customHeight="1">
      <c r="A149" s="102" t="s">
        <v>120</v>
      </c>
      <c r="B149" s="57" t="s">
        <v>86</v>
      </c>
      <c r="C149" s="58">
        <f>C147*C148</f>
        <v>0</v>
      </c>
      <c r="D149" s="67">
        <f>D147*D148</f>
        <v>0</v>
      </c>
      <c r="E149" s="12"/>
      <c r="F149" s="13">
        <f>IF((C149-D149)&gt;0,C149-D149,0)</f>
        <v>0</v>
      </c>
      <c r="G149" s="13">
        <f>IF((D149-C149)&gt;0,D149-C149,0)</f>
        <v>0</v>
      </c>
    </row>
    <row r="150" spans="1:14" s="15" customFormat="1" ht="15" customHeight="1">
      <c r="A150" s="187" t="s">
        <v>44</v>
      </c>
      <c r="B150" s="188"/>
      <c r="C150" s="188"/>
      <c r="D150" s="189"/>
      <c r="E150" s="14"/>
      <c r="H150" s="13"/>
      <c r="I150" s="13"/>
      <c r="J150" s="13"/>
      <c r="K150" s="13"/>
      <c r="L150" s="13"/>
      <c r="M150" s="13"/>
      <c r="N150" s="13"/>
    </row>
    <row r="151" spans="1:14" s="13" customFormat="1" ht="15" customHeight="1">
      <c r="A151" s="102" t="s">
        <v>46</v>
      </c>
      <c r="B151" s="57" t="s">
        <v>86</v>
      </c>
      <c r="C151" s="109"/>
      <c r="D151" s="110"/>
      <c r="E151" s="12"/>
      <c r="H151" s="15"/>
      <c r="I151" s="15"/>
      <c r="J151" s="15"/>
      <c r="K151" s="15"/>
      <c r="L151" s="15"/>
      <c r="M151" s="15"/>
      <c r="N151" s="15"/>
    </row>
    <row r="152" spans="1:5" s="13" customFormat="1" ht="15" customHeight="1">
      <c r="A152" s="102" t="s">
        <v>45</v>
      </c>
      <c r="B152" s="57" t="s">
        <v>86</v>
      </c>
      <c r="C152" s="109"/>
      <c r="D152" s="110"/>
      <c r="E152" s="12"/>
    </row>
    <row r="153" spans="1:15" s="13" customFormat="1" ht="15" customHeight="1">
      <c r="A153" s="102" t="s">
        <v>47</v>
      </c>
      <c r="B153" s="57" t="s">
        <v>86</v>
      </c>
      <c r="C153" s="58">
        <f>SUM(C151:C152)</f>
        <v>0</v>
      </c>
      <c r="D153" s="67">
        <f>SUM(D151:D152)</f>
        <v>0</v>
      </c>
      <c r="E153" s="12"/>
      <c r="F153" s="13">
        <f>IF((C153-D153)&gt;0,C153-D153,0)</f>
        <v>0</v>
      </c>
      <c r="G153" s="13">
        <f>IF((D153-C153)&gt;0,D153-C153,0)</f>
        <v>0</v>
      </c>
      <c r="H153" s="200" t="s">
        <v>199</v>
      </c>
      <c r="I153" s="201"/>
      <c r="J153" s="201"/>
      <c r="K153" s="201"/>
      <c r="L153" s="201"/>
      <c r="M153" s="201"/>
      <c r="N153" s="201"/>
      <c r="O153" s="202"/>
    </row>
    <row r="154" spans="1:15" s="15" customFormat="1" ht="15" customHeight="1">
      <c r="A154" s="187" t="s">
        <v>48</v>
      </c>
      <c r="B154" s="188"/>
      <c r="C154" s="188"/>
      <c r="D154" s="189"/>
      <c r="E154" s="14"/>
      <c r="H154" s="203"/>
      <c r="I154" s="204"/>
      <c r="J154" s="204"/>
      <c r="K154" s="204"/>
      <c r="L154" s="204"/>
      <c r="M154" s="204"/>
      <c r="N154" s="204"/>
      <c r="O154" s="205"/>
    </row>
    <row r="155" spans="1:15" s="13" customFormat="1" ht="15" customHeight="1">
      <c r="A155" s="102" t="s">
        <v>49</v>
      </c>
      <c r="B155" s="57" t="s">
        <v>86</v>
      </c>
      <c r="C155" s="109"/>
      <c r="D155" s="110"/>
      <c r="E155" s="12"/>
      <c r="H155" s="203"/>
      <c r="I155" s="204"/>
      <c r="J155" s="204"/>
      <c r="K155" s="204"/>
      <c r="L155" s="204"/>
      <c r="M155" s="204"/>
      <c r="N155" s="204"/>
      <c r="O155" s="205"/>
    </row>
    <row r="156" spans="1:15" s="13" customFormat="1" ht="15" customHeight="1">
      <c r="A156" s="102" t="s">
        <v>50</v>
      </c>
      <c r="B156" s="57" t="s">
        <v>86</v>
      </c>
      <c r="C156" s="109"/>
      <c r="D156" s="110"/>
      <c r="E156" s="12"/>
      <c r="H156" s="203"/>
      <c r="I156" s="204"/>
      <c r="J156" s="204"/>
      <c r="K156" s="204"/>
      <c r="L156" s="204"/>
      <c r="M156" s="204"/>
      <c r="N156" s="204"/>
      <c r="O156" s="205"/>
    </row>
    <row r="157" spans="1:15" s="13" customFormat="1" ht="15" customHeight="1">
      <c r="A157" s="102" t="s">
        <v>121</v>
      </c>
      <c r="B157" s="57" t="s">
        <v>86</v>
      </c>
      <c r="C157" s="58">
        <f>SUM(C155:C156)</f>
        <v>0</v>
      </c>
      <c r="D157" s="67">
        <f>SUM(D155:D156)</f>
        <v>0</v>
      </c>
      <c r="E157" s="12"/>
      <c r="F157" s="13">
        <f>IF((C157-D157)&gt;0,C157-D157,0)</f>
        <v>0</v>
      </c>
      <c r="G157" s="13">
        <f>IF((D157-C157)&gt;0,D157-C157,0)</f>
        <v>0</v>
      </c>
      <c r="H157" s="203"/>
      <c r="I157" s="204"/>
      <c r="J157" s="204"/>
      <c r="K157" s="204"/>
      <c r="L157" s="204"/>
      <c r="M157" s="204"/>
      <c r="N157" s="204"/>
      <c r="O157" s="205"/>
    </row>
    <row r="158" spans="1:15" s="15" customFormat="1" ht="15" customHeight="1">
      <c r="A158" s="187" t="s">
        <v>51</v>
      </c>
      <c r="B158" s="188"/>
      <c r="C158" s="188"/>
      <c r="D158" s="189"/>
      <c r="E158" s="14"/>
      <c r="H158" s="203"/>
      <c r="I158" s="204"/>
      <c r="J158" s="204"/>
      <c r="K158" s="204"/>
      <c r="L158" s="204"/>
      <c r="M158" s="204"/>
      <c r="N158" s="204"/>
      <c r="O158" s="205"/>
    </row>
    <row r="159" spans="1:15" s="13" customFormat="1" ht="15" customHeight="1">
      <c r="A159" s="102" t="s">
        <v>51</v>
      </c>
      <c r="B159" s="57" t="s">
        <v>86</v>
      </c>
      <c r="C159" s="109"/>
      <c r="D159" s="110"/>
      <c r="E159" s="12"/>
      <c r="F159" s="13">
        <f>IF((C159-D159)&gt;0,C159-D159,0)</f>
        <v>0</v>
      </c>
      <c r="G159" s="13">
        <f>IF((D159-C159)&gt;0,D159-C159,0)</f>
        <v>0</v>
      </c>
      <c r="H159" s="203"/>
      <c r="I159" s="204"/>
      <c r="J159" s="204"/>
      <c r="K159" s="204"/>
      <c r="L159" s="204"/>
      <c r="M159" s="204"/>
      <c r="N159" s="204"/>
      <c r="O159" s="205"/>
    </row>
    <row r="160" spans="1:15" s="13" customFormat="1" ht="15" customHeight="1">
      <c r="A160" s="102" t="s">
        <v>52</v>
      </c>
      <c r="B160" s="57" t="s">
        <v>86</v>
      </c>
      <c r="C160" s="109"/>
      <c r="D160" s="110"/>
      <c r="E160" s="12"/>
      <c r="F160" s="13">
        <f>IF((C160-D160)&gt;0,C160-D160,0)</f>
        <v>0</v>
      </c>
      <c r="G160" s="13">
        <f>IF((D160-C160)&gt;0,D160-C160,0)</f>
        <v>0</v>
      </c>
      <c r="H160" s="203"/>
      <c r="I160" s="204"/>
      <c r="J160" s="204"/>
      <c r="K160" s="204"/>
      <c r="L160" s="204"/>
      <c r="M160" s="204"/>
      <c r="N160" s="204"/>
      <c r="O160" s="205"/>
    </row>
    <row r="161" spans="1:15" s="13" customFormat="1" ht="15" customHeight="1">
      <c r="A161" s="102" t="s">
        <v>53</v>
      </c>
      <c r="B161" s="57" t="s">
        <v>86</v>
      </c>
      <c r="C161" s="109"/>
      <c r="D161" s="110"/>
      <c r="E161" s="12"/>
      <c r="F161" s="13">
        <f>IF((C161-D161)&gt;0,C161-D161,0)</f>
        <v>0</v>
      </c>
      <c r="G161" s="13">
        <f>IF((D161-C161)&gt;0,D161-C161,0)</f>
        <v>0</v>
      </c>
      <c r="H161" s="203"/>
      <c r="I161" s="204"/>
      <c r="J161" s="204"/>
      <c r="K161" s="204"/>
      <c r="L161" s="204"/>
      <c r="M161" s="204"/>
      <c r="N161" s="204"/>
      <c r="O161" s="205"/>
    </row>
    <row r="162" spans="1:15" s="13" customFormat="1" ht="15" customHeight="1">
      <c r="A162" s="102" t="s">
        <v>54</v>
      </c>
      <c r="B162" s="57" t="s">
        <v>86</v>
      </c>
      <c r="C162" s="109"/>
      <c r="D162" s="110"/>
      <c r="E162" s="12"/>
      <c r="F162" s="13">
        <f>IF((C162-D162)&gt;0,C162-D162,0)</f>
        <v>0</v>
      </c>
      <c r="G162" s="13">
        <f>IF((D162-C162)&gt;0,D162-C162,0)</f>
        <v>0</v>
      </c>
      <c r="H162" s="203"/>
      <c r="I162" s="204"/>
      <c r="J162" s="204"/>
      <c r="K162" s="204"/>
      <c r="L162" s="204"/>
      <c r="M162" s="204"/>
      <c r="N162" s="204"/>
      <c r="O162" s="205"/>
    </row>
    <row r="163" spans="1:15" s="15" customFormat="1" ht="15" customHeight="1">
      <c r="A163" s="191" t="s">
        <v>54</v>
      </c>
      <c r="B163" s="192"/>
      <c r="C163" s="192"/>
      <c r="D163" s="193"/>
      <c r="E163" s="14"/>
      <c r="H163" s="203"/>
      <c r="I163" s="204"/>
      <c r="J163" s="204"/>
      <c r="K163" s="204"/>
      <c r="L163" s="204"/>
      <c r="M163" s="204"/>
      <c r="N163" s="204"/>
      <c r="O163" s="205"/>
    </row>
    <row r="164" spans="1:15" s="13" customFormat="1" ht="15" customHeight="1">
      <c r="A164" s="143" t="s">
        <v>168</v>
      </c>
      <c r="B164" s="57" t="s">
        <v>86</v>
      </c>
      <c r="C164" s="109"/>
      <c r="D164" s="110"/>
      <c r="E164" s="12"/>
      <c r="F164" s="13">
        <f>IF((C164-D164)&gt;0,C164-D164,0)</f>
        <v>0</v>
      </c>
      <c r="G164" s="13">
        <f>IF((D164-C164)&gt;0,D164-C164,0)</f>
        <v>0</v>
      </c>
      <c r="H164" s="203"/>
      <c r="I164" s="204"/>
      <c r="J164" s="204"/>
      <c r="K164" s="204"/>
      <c r="L164" s="204"/>
      <c r="M164" s="204"/>
      <c r="N164" s="204"/>
      <c r="O164" s="205"/>
    </row>
    <row r="165" spans="1:15" s="13" customFormat="1" ht="15" customHeight="1">
      <c r="A165" s="143"/>
      <c r="B165" s="57" t="s">
        <v>86</v>
      </c>
      <c r="C165" s="109"/>
      <c r="D165" s="110"/>
      <c r="E165" s="12"/>
      <c r="F165" s="13">
        <f>IF((C165-D165)&gt;0,C165-D165,0)</f>
        <v>0</v>
      </c>
      <c r="G165" s="13">
        <f>IF((D165-C165)&gt;0,D165-C165,0)</f>
        <v>0</v>
      </c>
      <c r="H165" s="203"/>
      <c r="I165" s="204"/>
      <c r="J165" s="204"/>
      <c r="K165" s="204"/>
      <c r="L165" s="204"/>
      <c r="M165" s="204"/>
      <c r="N165" s="204"/>
      <c r="O165" s="205"/>
    </row>
    <row r="166" spans="1:15" s="13" customFormat="1" ht="15" customHeight="1">
      <c r="A166" s="143"/>
      <c r="B166" s="57" t="s">
        <v>86</v>
      </c>
      <c r="C166" s="109"/>
      <c r="D166" s="110"/>
      <c r="E166" s="12"/>
      <c r="F166" s="13">
        <f>IF((C166-D166)&gt;0,C166-D166,0)</f>
        <v>0</v>
      </c>
      <c r="G166" s="13">
        <f>IF((D166-C166)&gt;0,D166-C166,0)</f>
        <v>0</v>
      </c>
      <c r="H166" s="203"/>
      <c r="I166" s="204"/>
      <c r="J166" s="204"/>
      <c r="K166" s="204"/>
      <c r="L166" s="204"/>
      <c r="M166" s="204"/>
      <c r="N166" s="204"/>
      <c r="O166" s="205"/>
    </row>
    <row r="167" spans="1:15" s="13" customFormat="1" ht="15" customHeight="1">
      <c r="A167" s="143"/>
      <c r="B167" s="57" t="s">
        <v>86</v>
      </c>
      <c r="C167" s="109"/>
      <c r="D167" s="110"/>
      <c r="E167" s="12"/>
      <c r="F167" s="13">
        <f>IF((C167-D167)&gt;0,C167-D167,0)</f>
        <v>0</v>
      </c>
      <c r="G167" s="13">
        <f>IF((D167-C167)&gt;0,D167-C167,0)</f>
        <v>0</v>
      </c>
      <c r="H167" s="203"/>
      <c r="I167" s="204"/>
      <c r="J167" s="204"/>
      <c r="K167" s="204"/>
      <c r="L167" s="204"/>
      <c r="M167" s="204"/>
      <c r="N167" s="204"/>
      <c r="O167" s="205"/>
    </row>
    <row r="168" spans="1:15" s="15" customFormat="1" ht="15" customHeight="1" thickBot="1">
      <c r="A168" s="103" t="s">
        <v>171</v>
      </c>
      <c r="B168" s="69" t="s">
        <v>86</v>
      </c>
      <c r="C168" s="104">
        <f>SUM(C141:C142)+C145+C149+C153+C157+SUM(C159:C162)+SUM(C164:C167)</f>
        <v>0</v>
      </c>
      <c r="D168" s="105">
        <f>SUM(D141:D142)+D145+D149+D153+D157+SUM(D159:D162)+SUM(D164:D167)</f>
        <v>0</v>
      </c>
      <c r="E168" s="14"/>
      <c r="H168" s="203"/>
      <c r="I168" s="204"/>
      <c r="J168" s="204"/>
      <c r="K168" s="204"/>
      <c r="L168" s="204"/>
      <c r="M168" s="204"/>
      <c r="N168" s="204"/>
      <c r="O168" s="205"/>
    </row>
    <row r="169" spans="1:15" ht="15" customHeight="1">
      <c r="A169" s="25"/>
      <c r="B169" s="26"/>
      <c r="C169" s="27"/>
      <c r="D169" s="27"/>
      <c r="H169" s="203"/>
      <c r="I169" s="204"/>
      <c r="J169" s="204"/>
      <c r="K169" s="204"/>
      <c r="L169" s="204"/>
      <c r="M169" s="204"/>
      <c r="N169" s="204"/>
      <c r="O169" s="205"/>
    </row>
    <row r="170" spans="1:15" s="15" customFormat="1" ht="14.25" customHeight="1">
      <c r="A170" s="190" t="s">
        <v>172</v>
      </c>
      <c r="B170" s="190"/>
      <c r="C170" s="190"/>
      <c r="D170" s="190"/>
      <c r="E170" s="14"/>
      <c r="H170" s="203"/>
      <c r="I170" s="204"/>
      <c r="J170" s="204"/>
      <c r="K170" s="204"/>
      <c r="L170" s="204"/>
      <c r="M170" s="204"/>
      <c r="N170" s="204"/>
      <c r="O170" s="205"/>
    </row>
    <row r="171" spans="1:15" s="17" customFormat="1" ht="175.5" customHeight="1">
      <c r="A171" s="210"/>
      <c r="B171" s="211"/>
      <c r="C171" s="211"/>
      <c r="D171" s="212"/>
      <c r="E171" s="16"/>
      <c r="H171" s="203"/>
      <c r="I171" s="204"/>
      <c r="J171" s="204"/>
      <c r="K171" s="204"/>
      <c r="L171" s="204"/>
      <c r="M171" s="204"/>
      <c r="N171" s="204"/>
      <c r="O171" s="205"/>
    </row>
    <row r="172" spans="1:15" ht="123" customHeight="1">
      <c r="A172" s="213"/>
      <c r="B172" s="214"/>
      <c r="C172" s="214"/>
      <c r="D172" s="215"/>
      <c r="H172" s="206"/>
      <c r="I172" s="207"/>
      <c r="J172" s="207"/>
      <c r="K172" s="207"/>
      <c r="L172" s="207"/>
      <c r="M172" s="207"/>
      <c r="N172" s="207"/>
      <c r="O172" s="208"/>
    </row>
  </sheetData>
  <sheetProtection password="9241" sheet="1"/>
  <mergeCells count="45">
    <mergeCell ref="A9:D9"/>
    <mergeCell ref="A16:D16"/>
    <mergeCell ref="H120:O142"/>
    <mergeCell ref="H153:O172"/>
    <mergeCell ref="H7:M25"/>
    <mergeCell ref="A171:D172"/>
    <mergeCell ref="A121:D121"/>
    <mergeCell ref="A129:D129"/>
    <mergeCell ref="A125:D125"/>
    <mergeCell ref="A139:D139"/>
    <mergeCell ref="A113:D113"/>
    <mergeCell ref="A55:D55"/>
    <mergeCell ref="A89:D89"/>
    <mergeCell ref="A1:C1"/>
    <mergeCell ref="C3:D3"/>
    <mergeCell ref="A109:D109"/>
    <mergeCell ref="A4:D4"/>
    <mergeCell ref="A8:D8"/>
    <mergeCell ref="A20:D20"/>
    <mergeCell ref="A7:D7"/>
    <mergeCell ref="A170:D170"/>
    <mergeCell ref="A150:D150"/>
    <mergeCell ref="A158:D158"/>
    <mergeCell ref="A140:D140"/>
    <mergeCell ref="A146:D146"/>
    <mergeCell ref="A163:D163"/>
    <mergeCell ref="A154:D154"/>
    <mergeCell ref="A97:D97"/>
    <mergeCell ref="A101:D101"/>
    <mergeCell ref="A36:D36"/>
    <mergeCell ref="A43:D43"/>
    <mergeCell ref="A47:D47"/>
    <mergeCell ref="A28:D28"/>
    <mergeCell ref="A35:D35"/>
    <mergeCell ref="A90:D90"/>
    <mergeCell ref="A120:D120"/>
    <mergeCell ref="A70:D70"/>
    <mergeCell ref="A62:D62"/>
    <mergeCell ref="A63:D63"/>
    <mergeCell ref="A51:D51"/>
    <mergeCell ref="A24:D24"/>
    <mergeCell ref="A77:D77"/>
    <mergeCell ref="A78:D78"/>
    <mergeCell ref="A82:D82"/>
    <mergeCell ref="A108:D108"/>
  </mergeCells>
  <printOptions horizontalCentered="1"/>
  <pageMargins left="0.11811023622047245" right="0.11811023622047245" top="0.7480314960629921" bottom="0.7480314960629921" header="0.31496062992125984" footer="0.31496062992125984"/>
  <pageSetup fitToHeight="3" horizontalDpi="600" verticalDpi="600" orientation="portrait" paperSize="9" scale="67" r:id="rId1"/>
  <headerFoot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47"/>
  <sheetViews>
    <sheetView showGridLines="0" workbookViewId="0" topLeftCell="A1">
      <selection activeCell="B9" sqref="B9:B13"/>
    </sheetView>
  </sheetViews>
  <sheetFormatPr defaultColWidth="9.140625" defaultRowHeight="15"/>
  <cols>
    <col min="1" max="1" width="39.28125" style="28" customWidth="1"/>
    <col min="2" max="2" width="15.7109375" style="28" customWidth="1"/>
    <col min="3" max="3" width="15.28125" style="28" customWidth="1"/>
    <col min="4" max="4" width="14.7109375" style="28" customWidth="1"/>
    <col min="5" max="5" width="14.00390625" style="28" customWidth="1"/>
    <col min="6" max="6" width="2.57421875" style="2" customWidth="1"/>
    <col min="7" max="14" width="9.140625" style="2" customWidth="1"/>
    <col min="15" max="18" width="0" style="2" hidden="1" customWidth="1"/>
    <col min="19" max="16384" width="9.140625" style="2" customWidth="1"/>
  </cols>
  <sheetData>
    <row r="1" spans="1:5" ht="15.75">
      <c r="A1" s="237" t="str">
        <f>IF('Front page'!A36=0,,'Front page'!A36)</f>
        <v>Type title of the institution in original language here</v>
      </c>
      <c r="B1" s="237"/>
      <c r="C1" s="237"/>
      <c r="D1" s="237"/>
      <c r="E1" s="113">
        <f>IF('Front page'!E27=0,,'Front page'!E27)</f>
        <v>0</v>
      </c>
    </row>
    <row r="2" spans="7:12" ht="9" customHeight="1">
      <c r="G2" s="200" t="s">
        <v>202</v>
      </c>
      <c r="H2" s="201"/>
      <c r="I2" s="201"/>
      <c r="J2" s="201"/>
      <c r="K2" s="201"/>
      <c r="L2" s="202"/>
    </row>
    <row r="3" spans="4:12" ht="15.75" customHeight="1">
      <c r="D3" s="195" t="s">
        <v>197</v>
      </c>
      <c r="E3" s="195"/>
      <c r="G3" s="203"/>
      <c r="H3" s="204"/>
      <c r="I3" s="204"/>
      <c r="J3" s="204"/>
      <c r="K3" s="204"/>
      <c r="L3" s="205"/>
    </row>
    <row r="4" spans="1:12" s="4" customFormat="1" ht="15" customHeight="1">
      <c r="A4" s="234" t="s">
        <v>78</v>
      </c>
      <c r="B4" s="234"/>
      <c r="C4" s="234"/>
      <c r="D4" s="234"/>
      <c r="E4" s="234"/>
      <c r="G4" s="203"/>
      <c r="H4" s="204"/>
      <c r="I4" s="204"/>
      <c r="J4" s="204"/>
      <c r="K4" s="204"/>
      <c r="L4" s="205"/>
    </row>
    <row r="5" spans="1:12" ht="11.25" customHeight="1" thickBot="1">
      <c r="A5" s="29"/>
      <c r="G5" s="203"/>
      <c r="H5" s="204"/>
      <c r="I5" s="204"/>
      <c r="J5" s="204"/>
      <c r="K5" s="204"/>
      <c r="L5" s="205"/>
    </row>
    <row r="6" spans="1:13" s="5" customFormat="1" ht="15" customHeight="1">
      <c r="A6" s="235" t="s">
        <v>55</v>
      </c>
      <c r="B6" s="219" t="s">
        <v>163</v>
      </c>
      <c r="C6" s="220"/>
      <c r="D6" s="220"/>
      <c r="E6" s="221"/>
      <c r="G6" s="203"/>
      <c r="H6" s="204"/>
      <c r="I6" s="204"/>
      <c r="J6" s="204"/>
      <c r="K6" s="204"/>
      <c r="L6" s="205"/>
      <c r="M6" s="90"/>
    </row>
    <row r="7" spans="1:18" s="4" customFormat="1" ht="12" customHeight="1" thickBot="1">
      <c r="A7" s="236"/>
      <c r="B7" s="129">
        <v>2017</v>
      </c>
      <c r="C7" s="114">
        <f>B7+1</f>
        <v>2018</v>
      </c>
      <c r="D7" s="114">
        <f>C7+1</f>
        <v>2019</v>
      </c>
      <c r="E7" s="128">
        <f>D7+1</f>
        <v>2020</v>
      </c>
      <c r="G7" s="203"/>
      <c r="H7" s="204"/>
      <c r="I7" s="204"/>
      <c r="J7" s="204"/>
      <c r="K7" s="204"/>
      <c r="L7" s="205"/>
      <c r="M7" s="90"/>
      <c r="O7" s="4">
        <v>1</v>
      </c>
      <c r="P7" s="4">
        <v>2</v>
      </c>
      <c r="Q7" s="4">
        <v>3</v>
      </c>
      <c r="R7" s="4">
        <v>4</v>
      </c>
    </row>
    <row r="8" spans="1:15" ht="15" customHeight="1">
      <c r="A8" s="238" t="s">
        <v>175</v>
      </c>
      <c r="B8" s="220"/>
      <c r="C8" s="220"/>
      <c r="D8" s="220"/>
      <c r="E8" s="221"/>
      <c r="G8" s="203"/>
      <c r="H8" s="204"/>
      <c r="I8" s="204"/>
      <c r="J8" s="204"/>
      <c r="K8" s="204"/>
      <c r="L8" s="205"/>
      <c r="M8" s="90"/>
      <c r="O8" s="2">
        <f>IF(B7=B20,1,0)</f>
        <v>1</v>
      </c>
    </row>
    <row r="9" spans="1:15" s="6" customFormat="1" ht="24.75" customHeight="1">
      <c r="A9" s="50" t="s">
        <v>81</v>
      </c>
      <c r="B9" s="119"/>
      <c r="C9" s="119"/>
      <c r="D9" s="119"/>
      <c r="E9" s="120"/>
      <c r="G9" s="203"/>
      <c r="H9" s="204"/>
      <c r="I9" s="204"/>
      <c r="J9" s="204"/>
      <c r="K9" s="204"/>
      <c r="L9" s="205"/>
      <c r="M9" s="90"/>
      <c r="O9" s="6">
        <f>O8</f>
        <v>1</v>
      </c>
    </row>
    <row r="10" spans="1:15" s="6" customFormat="1" ht="24.75" customHeight="1">
      <c r="A10" s="51" t="s">
        <v>80</v>
      </c>
      <c r="B10" s="119"/>
      <c r="C10" s="119"/>
      <c r="D10" s="119"/>
      <c r="E10" s="120"/>
      <c r="G10" s="203"/>
      <c r="H10" s="204"/>
      <c r="I10" s="204"/>
      <c r="J10" s="204"/>
      <c r="K10" s="204"/>
      <c r="L10" s="205"/>
      <c r="M10" s="90"/>
      <c r="O10" s="2"/>
    </row>
    <row r="11" spans="1:13" s="6" customFormat="1" ht="15" customHeight="1">
      <c r="A11" s="51" t="s">
        <v>79</v>
      </c>
      <c r="B11" s="119"/>
      <c r="C11" s="119"/>
      <c r="D11" s="119"/>
      <c r="E11" s="120"/>
      <c r="G11" s="203"/>
      <c r="H11" s="204"/>
      <c r="I11" s="204"/>
      <c r="J11" s="204"/>
      <c r="K11" s="204"/>
      <c r="L11" s="205"/>
      <c r="M11" s="90"/>
    </row>
    <row r="12" spans="1:13" s="6" customFormat="1" ht="15" customHeight="1">
      <c r="A12" s="51" t="s">
        <v>82</v>
      </c>
      <c r="B12" s="119"/>
      <c r="C12" s="119"/>
      <c r="D12" s="119"/>
      <c r="E12" s="120"/>
      <c r="G12" s="203"/>
      <c r="H12" s="204"/>
      <c r="I12" s="204"/>
      <c r="J12" s="204"/>
      <c r="K12" s="204"/>
      <c r="L12" s="205"/>
      <c r="M12" s="90"/>
    </row>
    <row r="13" spans="1:13" s="6" customFormat="1" ht="15" customHeight="1">
      <c r="A13" s="51" t="s">
        <v>83</v>
      </c>
      <c r="B13" s="119"/>
      <c r="C13" s="119"/>
      <c r="D13" s="119"/>
      <c r="E13" s="120"/>
      <c r="G13" s="203"/>
      <c r="H13" s="204"/>
      <c r="I13" s="204"/>
      <c r="J13" s="204"/>
      <c r="K13" s="204"/>
      <c r="L13" s="205"/>
      <c r="M13" s="90"/>
    </row>
    <row r="14" spans="1:13" ht="15" customHeight="1" hidden="1">
      <c r="A14" s="222" t="s">
        <v>116</v>
      </c>
      <c r="B14" s="223"/>
      <c r="C14" s="223"/>
      <c r="D14" s="223"/>
      <c r="E14" s="224"/>
      <c r="G14" s="203"/>
      <c r="H14" s="204"/>
      <c r="I14" s="204"/>
      <c r="J14" s="204"/>
      <c r="K14" s="204"/>
      <c r="L14" s="205"/>
      <c r="M14" s="90"/>
    </row>
    <row r="15" spans="1:13" s="6" customFormat="1" ht="24.75" customHeight="1" hidden="1">
      <c r="A15" s="144" t="s">
        <v>115</v>
      </c>
      <c r="B15" s="145"/>
      <c r="C15" s="145"/>
      <c r="D15" s="145"/>
      <c r="E15" s="146"/>
      <c r="G15" s="203"/>
      <c r="H15" s="204"/>
      <c r="I15" s="204"/>
      <c r="J15" s="204"/>
      <c r="K15" s="204"/>
      <c r="L15" s="205"/>
      <c r="M15" s="90"/>
    </row>
    <row r="16" spans="1:13" s="6" customFormat="1" ht="36.75" customHeight="1">
      <c r="A16" s="147" t="s">
        <v>179</v>
      </c>
      <c r="B16" s="119"/>
      <c r="C16" s="119"/>
      <c r="D16" s="119"/>
      <c r="E16" s="119"/>
      <c r="G16" s="203"/>
      <c r="H16" s="204"/>
      <c r="I16" s="204"/>
      <c r="J16" s="204"/>
      <c r="K16" s="204"/>
      <c r="L16" s="205"/>
      <c r="M16" s="90"/>
    </row>
    <row r="17" spans="1:13" ht="15" customHeight="1">
      <c r="A17" s="240">
        <v>1</v>
      </c>
      <c r="B17" s="241"/>
      <c r="C17" s="241"/>
      <c r="D17" s="241"/>
      <c r="E17" s="242"/>
      <c r="G17" s="203"/>
      <c r="H17" s="204"/>
      <c r="I17" s="204"/>
      <c r="J17" s="204"/>
      <c r="K17" s="204"/>
      <c r="L17" s="205"/>
      <c r="M17" s="90"/>
    </row>
    <row r="18" spans="1:13" s="6" customFormat="1" ht="24.75" customHeight="1" thickBot="1">
      <c r="A18" s="52" t="s">
        <v>180</v>
      </c>
      <c r="B18" s="121"/>
      <c r="C18" s="121"/>
      <c r="D18" s="121"/>
      <c r="E18" s="122"/>
      <c r="G18" s="203"/>
      <c r="H18" s="204"/>
      <c r="I18" s="204"/>
      <c r="J18" s="204"/>
      <c r="K18" s="204"/>
      <c r="L18" s="205"/>
      <c r="M18" s="90"/>
    </row>
    <row r="19" spans="1:13" s="6" customFormat="1" ht="6.75" customHeight="1">
      <c r="A19" s="125"/>
      <c r="B19" s="124"/>
      <c r="C19" s="124"/>
      <c r="D19" s="124"/>
      <c r="E19" s="124"/>
      <c r="G19" s="203"/>
      <c r="H19" s="204"/>
      <c r="I19" s="204"/>
      <c r="J19" s="204"/>
      <c r="K19" s="204"/>
      <c r="L19" s="205"/>
      <c r="M19" s="90"/>
    </row>
    <row r="20" spans="1:13" s="6" customFormat="1" ht="13.5" customHeight="1">
      <c r="A20" s="126" t="s">
        <v>162</v>
      </c>
      <c r="B20" s="127">
        <v>2017</v>
      </c>
      <c r="C20" s="124"/>
      <c r="D20" s="124"/>
      <c r="E20" s="124"/>
      <c r="G20" s="203"/>
      <c r="H20" s="204"/>
      <c r="I20" s="204"/>
      <c r="J20" s="204"/>
      <c r="K20" s="204"/>
      <c r="L20" s="205"/>
      <c r="M20" s="90"/>
    </row>
    <row r="21" spans="1:13" ht="7.5" customHeight="1">
      <c r="A21" s="29"/>
      <c r="D21" s="157"/>
      <c r="E21" s="156"/>
      <c r="G21" s="203"/>
      <c r="H21" s="204"/>
      <c r="I21" s="204"/>
      <c r="J21" s="204"/>
      <c r="K21" s="204"/>
      <c r="L21" s="205"/>
      <c r="M21" s="90"/>
    </row>
    <row r="22" spans="1:13" ht="40.5">
      <c r="A22" s="53" t="s">
        <v>57</v>
      </c>
      <c r="B22" s="53" t="s">
        <v>84</v>
      </c>
      <c r="C22" s="53" t="s">
        <v>58</v>
      </c>
      <c r="D22" s="148" t="s">
        <v>203</v>
      </c>
      <c r="E22" s="152"/>
      <c r="G22" s="203"/>
      <c r="H22" s="204"/>
      <c r="I22" s="204"/>
      <c r="J22" s="204"/>
      <c r="K22" s="204"/>
      <c r="L22" s="205"/>
      <c r="M22" s="90"/>
    </row>
    <row r="23" spans="1:18" ht="24.75" customHeight="1">
      <c r="A23" s="54" t="s">
        <v>59</v>
      </c>
      <c r="B23" s="55">
        <f>SUM(B9:E10)</f>
        <v>0</v>
      </c>
      <c r="C23" s="115"/>
      <c r="D23" s="149">
        <f>MAX(0,IF(SUM(C9:E10)=0,B23-B23*C23*24,IF(SUM(D9:E10)=0,B23-B23*C23*23,IF((E9+E10)=0,B23-B23*C23*22,B23-B23*C23*21))))</f>
        <v>0</v>
      </c>
      <c r="E23" s="153"/>
      <c r="G23" s="203"/>
      <c r="H23" s="204"/>
      <c r="I23" s="204"/>
      <c r="J23" s="204"/>
      <c r="K23" s="204"/>
      <c r="L23" s="205"/>
      <c r="M23" s="90"/>
      <c r="N23" s="90"/>
      <c r="O23" s="90"/>
      <c r="P23" s="90"/>
      <c r="Q23" s="90"/>
      <c r="R23" s="90"/>
    </row>
    <row r="24" spans="1:13" ht="15" customHeight="1">
      <c r="A24" s="54" t="s">
        <v>60</v>
      </c>
      <c r="B24" s="55">
        <f>SUM(B11:E11)</f>
        <v>0</v>
      </c>
      <c r="C24" s="115"/>
      <c r="D24" s="149">
        <f>MAX(0,IF(SUM(C10:E11)=0,B24-B24*C24*24,IF(SUM(D10:E11)=0,B24-B24*C24*23,IF((E10+E11)=0,B24-B24*C24*22,B24-B24*C24*21))))</f>
        <v>0</v>
      </c>
      <c r="E24" s="153"/>
      <c r="G24" s="203"/>
      <c r="H24" s="204"/>
      <c r="I24" s="204"/>
      <c r="J24" s="204"/>
      <c r="K24" s="204"/>
      <c r="L24" s="205"/>
      <c r="M24" s="90"/>
    </row>
    <row r="25" spans="1:13" ht="15" customHeight="1">
      <c r="A25" s="54" t="s">
        <v>61</v>
      </c>
      <c r="B25" s="55">
        <f>SUM(B12:E12)</f>
        <v>0</v>
      </c>
      <c r="C25" s="115"/>
      <c r="D25" s="149">
        <f>MAX(0,IF(SUM(C11:E12)=0,B25-B25*C25*24,IF(SUM(D11:E12)=0,B25-B25*C25*23,IF((E11+E12)=0,B25-B25*C25*22,B25-B25*C25*21))))</f>
        <v>0</v>
      </c>
      <c r="E25" s="153"/>
      <c r="G25" s="206"/>
      <c r="H25" s="207"/>
      <c r="I25" s="207"/>
      <c r="J25" s="207"/>
      <c r="K25" s="207"/>
      <c r="L25" s="208"/>
      <c r="M25" s="90"/>
    </row>
    <row r="26" spans="1:13" ht="15" customHeight="1">
      <c r="A26" s="54" t="s">
        <v>62</v>
      </c>
      <c r="B26" s="55">
        <f>SUM(B13:E13)</f>
        <v>0</v>
      </c>
      <c r="C26" s="115"/>
      <c r="D26" s="149">
        <f>MAX(0,IF(SUM(C12:E13)=0,B26-B26*C26*24,IF(SUM(D12:E13)=0,B26-B26*C26*23,IF((E12+E13)=0,B26-B26*C26*22,B26-B26*C26*21))))</f>
        <v>0</v>
      </c>
      <c r="E26" s="153"/>
      <c r="G26" s="200" t="s">
        <v>200</v>
      </c>
      <c r="H26" s="201"/>
      <c r="I26" s="201"/>
      <c r="J26" s="201"/>
      <c r="K26" s="201"/>
      <c r="L26" s="202"/>
      <c r="M26" s="90"/>
    </row>
    <row r="27" spans="1:13" ht="15" customHeight="1" hidden="1">
      <c r="A27" s="54" t="s">
        <v>63</v>
      </c>
      <c r="B27" s="55">
        <f>SUM(B15:E15)</f>
        <v>0</v>
      </c>
      <c r="C27" s="115"/>
      <c r="D27" s="149">
        <f>MAX(0,IF(SUM(C15:E15)=0,B27-B27*C27*14,IF(SUM(D15:E15)=0,B27-B27*C27*13,IF(E15=0,B27-B27*C27*12,B27-B27*C27*11))))</f>
        <v>0</v>
      </c>
      <c r="E27" s="153"/>
      <c r="G27" s="203"/>
      <c r="H27" s="204"/>
      <c r="I27" s="204"/>
      <c r="J27" s="204"/>
      <c r="K27" s="204"/>
      <c r="L27" s="205"/>
      <c r="M27" s="90"/>
    </row>
    <row r="28" spans="1:13" ht="24.75" customHeight="1">
      <c r="A28" s="54" t="s">
        <v>186</v>
      </c>
      <c r="B28" s="55">
        <f>SUM(B18:E18)</f>
        <v>0</v>
      </c>
      <c r="C28" s="123"/>
      <c r="D28" s="150"/>
      <c r="E28" s="154"/>
      <c r="G28" s="203"/>
      <c r="H28" s="204"/>
      <c r="I28" s="204"/>
      <c r="J28" s="204"/>
      <c r="K28" s="204"/>
      <c r="L28" s="205"/>
      <c r="M28" s="90"/>
    </row>
    <row r="29" spans="1:12" ht="15" customHeight="1">
      <c r="A29" s="54" t="s">
        <v>64</v>
      </c>
      <c r="B29" s="56">
        <f>SUM(B23:B28)</f>
        <v>0</v>
      </c>
      <c r="C29" s="118"/>
      <c r="D29" s="151">
        <f>SUM(D23:D28)</f>
        <v>0</v>
      </c>
      <c r="E29" s="155"/>
      <c r="G29" s="203"/>
      <c r="H29" s="204"/>
      <c r="I29" s="204"/>
      <c r="J29" s="204"/>
      <c r="K29" s="204"/>
      <c r="L29" s="205"/>
    </row>
    <row r="30" spans="1:12" ht="15.75">
      <c r="A30" s="30"/>
      <c r="B30" s="31"/>
      <c r="C30" s="32"/>
      <c r="D30" s="31"/>
      <c r="E30" s="156"/>
      <c r="G30" s="203"/>
      <c r="H30" s="204"/>
      <c r="I30" s="204"/>
      <c r="J30" s="204"/>
      <c r="K30" s="204"/>
      <c r="L30" s="205"/>
    </row>
    <row r="31" spans="1:12" s="7" customFormat="1" ht="17.25" customHeight="1">
      <c r="A31" s="239" t="s">
        <v>181</v>
      </c>
      <c r="B31" s="239"/>
      <c r="C31" s="239"/>
      <c r="D31" s="239"/>
      <c r="E31" s="239"/>
      <c r="G31" s="203"/>
      <c r="H31" s="204"/>
      <c r="I31" s="204"/>
      <c r="J31" s="204"/>
      <c r="K31" s="204"/>
      <c r="L31" s="205"/>
    </row>
    <row r="32" spans="1:12" ht="237.75" customHeight="1">
      <c r="A32" s="225"/>
      <c r="B32" s="226"/>
      <c r="C32" s="226"/>
      <c r="D32" s="226"/>
      <c r="E32" s="227"/>
      <c r="G32" s="203"/>
      <c r="H32" s="204"/>
      <c r="I32" s="204"/>
      <c r="J32" s="204"/>
      <c r="K32" s="204"/>
      <c r="L32" s="205"/>
    </row>
    <row r="33" spans="1:12" ht="15.75">
      <c r="A33" s="228"/>
      <c r="B33" s="229"/>
      <c r="C33" s="229"/>
      <c r="D33" s="229"/>
      <c r="E33" s="230"/>
      <c r="G33" s="203"/>
      <c r="H33" s="204"/>
      <c r="I33" s="204"/>
      <c r="J33" s="204"/>
      <c r="K33" s="204"/>
      <c r="L33" s="205"/>
    </row>
    <row r="34" spans="1:12" ht="15.75">
      <c r="A34" s="228"/>
      <c r="B34" s="229"/>
      <c r="C34" s="229"/>
      <c r="D34" s="229"/>
      <c r="E34" s="230"/>
      <c r="G34" s="203"/>
      <c r="H34" s="204"/>
      <c r="I34" s="204"/>
      <c r="J34" s="204"/>
      <c r="K34" s="204"/>
      <c r="L34" s="205"/>
    </row>
    <row r="35" spans="1:12" ht="15.75">
      <c r="A35" s="228"/>
      <c r="B35" s="229"/>
      <c r="C35" s="229"/>
      <c r="D35" s="229"/>
      <c r="E35" s="230"/>
      <c r="G35" s="203"/>
      <c r="H35" s="204"/>
      <c r="I35" s="204"/>
      <c r="J35" s="204"/>
      <c r="K35" s="204"/>
      <c r="L35" s="205"/>
    </row>
    <row r="36" spans="1:12" ht="15.75">
      <c r="A36" s="228"/>
      <c r="B36" s="229"/>
      <c r="C36" s="229"/>
      <c r="D36" s="229"/>
      <c r="E36" s="230"/>
      <c r="G36" s="203"/>
      <c r="H36" s="204"/>
      <c r="I36" s="204"/>
      <c r="J36" s="204"/>
      <c r="K36" s="204"/>
      <c r="L36" s="205"/>
    </row>
    <row r="37" spans="1:12" ht="15.75">
      <c r="A37" s="228"/>
      <c r="B37" s="229"/>
      <c r="C37" s="229"/>
      <c r="D37" s="229"/>
      <c r="E37" s="230"/>
      <c r="G37" s="203"/>
      <c r="H37" s="204"/>
      <c r="I37" s="204"/>
      <c r="J37" s="204"/>
      <c r="K37" s="204"/>
      <c r="L37" s="205"/>
    </row>
    <row r="38" spans="1:12" ht="15.75">
      <c r="A38" s="228"/>
      <c r="B38" s="229"/>
      <c r="C38" s="229"/>
      <c r="D38" s="229"/>
      <c r="E38" s="230"/>
      <c r="G38" s="206"/>
      <c r="H38" s="207"/>
      <c r="I38" s="207"/>
      <c r="J38" s="207"/>
      <c r="K38" s="207"/>
      <c r="L38" s="208"/>
    </row>
    <row r="39" spans="1:5" ht="15.75">
      <c r="A39" s="228"/>
      <c r="B39" s="229"/>
      <c r="C39" s="229"/>
      <c r="D39" s="229"/>
      <c r="E39" s="230"/>
    </row>
    <row r="40" spans="1:5" ht="15.75">
      <c r="A40" s="228"/>
      <c r="B40" s="229"/>
      <c r="C40" s="229"/>
      <c r="D40" s="229"/>
      <c r="E40" s="230"/>
    </row>
    <row r="41" spans="1:5" ht="15.75">
      <c r="A41" s="228"/>
      <c r="B41" s="229"/>
      <c r="C41" s="229"/>
      <c r="D41" s="229"/>
      <c r="E41" s="230"/>
    </row>
    <row r="42" spans="1:5" ht="15.75">
      <c r="A42" s="228"/>
      <c r="B42" s="229"/>
      <c r="C42" s="229"/>
      <c r="D42" s="229"/>
      <c r="E42" s="230"/>
    </row>
    <row r="43" spans="1:5" ht="15.75">
      <c r="A43" s="228"/>
      <c r="B43" s="229"/>
      <c r="C43" s="229"/>
      <c r="D43" s="229"/>
      <c r="E43" s="230"/>
    </row>
    <row r="44" spans="1:5" ht="15.75">
      <c r="A44" s="228"/>
      <c r="B44" s="229"/>
      <c r="C44" s="229"/>
      <c r="D44" s="229"/>
      <c r="E44" s="230"/>
    </row>
    <row r="45" spans="1:5" ht="15.75">
      <c r="A45" s="228"/>
      <c r="B45" s="229"/>
      <c r="C45" s="229"/>
      <c r="D45" s="229"/>
      <c r="E45" s="230"/>
    </row>
    <row r="46" spans="1:5" ht="15.75">
      <c r="A46" s="228"/>
      <c r="B46" s="229"/>
      <c r="C46" s="229"/>
      <c r="D46" s="229"/>
      <c r="E46" s="230"/>
    </row>
    <row r="47" spans="1:5" ht="15.75">
      <c r="A47" s="231"/>
      <c r="B47" s="232"/>
      <c r="C47" s="232"/>
      <c r="D47" s="232"/>
      <c r="E47" s="233"/>
    </row>
  </sheetData>
  <sheetProtection password="9241" sheet="1"/>
  <mergeCells count="12">
    <mergeCell ref="A1:D1"/>
    <mergeCell ref="D3:E3"/>
    <mergeCell ref="A8:E8"/>
    <mergeCell ref="A31:E31"/>
    <mergeCell ref="A17:E17"/>
    <mergeCell ref="B6:E6"/>
    <mergeCell ref="A14:E14"/>
    <mergeCell ref="G26:L38"/>
    <mergeCell ref="A32:E47"/>
    <mergeCell ref="G2:L25"/>
    <mergeCell ref="A4:E4"/>
    <mergeCell ref="A6:A7"/>
  </mergeCells>
  <conditionalFormatting sqref="C9:C13">
    <cfRule type="expression" priority="28" dxfId="87" stopIfTrue="1">
      <formula>$B$20&lt;$B$7</formula>
    </cfRule>
    <cfRule type="expression" priority="30" dxfId="107" stopIfTrue="1">
      <formula>$O$9=1</formula>
    </cfRule>
  </conditionalFormatting>
  <conditionalFormatting sqref="C15:C16">
    <cfRule type="expression" priority="26" dxfId="87" stopIfTrue="1">
      <formula>$B$20&lt;$B$7</formula>
    </cfRule>
    <cfRule type="expression" priority="27" dxfId="107" stopIfTrue="1">
      <formula>$O$9=1</formula>
    </cfRule>
  </conditionalFormatting>
  <conditionalFormatting sqref="C18">
    <cfRule type="expression" priority="24" dxfId="87" stopIfTrue="1">
      <formula>$B$20&lt;$B$7</formula>
    </cfRule>
    <cfRule type="expression" priority="25" dxfId="107" stopIfTrue="1">
      <formula>$O$9=1</formula>
    </cfRule>
  </conditionalFormatting>
  <conditionalFormatting sqref="B9:B13">
    <cfRule type="expression" priority="23" dxfId="107" stopIfTrue="1">
      <formula>$B$20&lt;$B$7</formula>
    </cfRule>
  </conditionalFormatting>
  <conditionalFormatting sqref="B15:B16">
    <cfRule type="expression" priority="22" dxfId="107" stopIfTrue="1">
      <formula>$B$20&lt;$B$7</formula>
    </cfRule>
  </conditionalFormatting>
  <conditionalFormatting sqref="B18">
    <cfRule type="expression" priority="21" dxfId="107" stopIfTrue="1">
      <formula>$B$20&lt;$B$7</formula>
    </cfRule>
  </conditionalFormatting>
  <conditionalFormatting sqref="D9:D13">
    <cfRule type="expression" priority="20" dxfId="107" stopIfTrue="1">
      <formula>$B$20&lt;$B$7</formula>
    </cfRule>
  </conditionalFormatting>
  <conditionalFormatting sqref="D15:D16">
    <cfRule type="expression" priority="19" dxfId="107" stopIfTrue="1">
      <formula>$B$20&lt;$B$7</formula>
    </cfRule>
  </conditionalFormatting>
  <conditionalFormatting sqref="D18">
    <cfRule type="expression" priority="18" dxfId="107" stopIfTrue="1">
      <formula>$B$20&lt;$B$7</formula>
    </cfRule>
  </conditionalFormatting>
  <conditionalFormatting sqref="D9:D13">
    <cfRule type="expression" priority="17" dxfId="107" stopIfTrue="1">
      <formula>$B$20&lt;$D$7</formula>
    </cfRule>
  </conditionalFormatting>
  <conditionalFormatting sqref="D15:D16">
    <cfRule type="expression" priority="16" dxfId="107" stopIfTrue="1">
      <formula>$B$20&lt;$B$7</formula>
    </cfRule>
  </conditionalFormatting>
  <conditionalFormatting sqref="D15:D16">
    <cfRule type="expression" priority="15" dxfId="107" stopIfTrue="1">
      <formula>$B$20&lt;$D$7</formula>
    </cfRule>
  </conditionalFormatting>
  <conditionalFormatting sqref="D18">
    <cfRule type="expression" priority="14" dxfId="107" stopIfTrue="1">
      <formula>$B$20&lt;$B$7</formula>
    </cfRule>
  </conditionalFormatting>
  <conditionalFormatting sqref="D18">
    <cfRule type="expression" priority="13" dxfId="107" stopIfTrue="1">
      <formula>$B$20&lt;$D$7</formula>
    </cfRule>
  </conditionalFormatting>
  <conditionalFormatting sqref="E9:E13">
    <cfRule type="expression" priority="3" dxfId="107" stopIfTrue="1">
      <formula>$B$20&lt;$E$7</formula>
    </cfRule>
  </conditionalFormatting>
  <conditionalFormatting sqref="E15:E16">
    <cfRule type="expression" priority="2" dxfId="107" stopIfTrue="1">
      <formula>$B$20&lt;$E$7</formula>
    </cfRule>
  </conditionalFormatting>
  <conditionalFormatting sqref="E18">
    <cfRule type="expression" priority="1" dxfId="107" stopIfTrue="1">
      <formula>$B$20&lt;$E$7</formula>
    </cfRule>
  </conditionalFormatting>
  <dataValidations count="1">
    <dataValidation type="list" allowBlank="1" showInputMessage="1" showErrorMessage="1" sqref="B20 B7">
      <formula1>"2017, 2018, 2019, 2020, 2021, 2022"</formula1>
    </dataValidation>
  </dataValidations>
  <printOptions horizontalCentered="1"/>
  <pageMargins left="0.25" right="0.25" top="0.75" bottom="0.75" header="0.3" footer="0.3"/>
  <pageSetup fitToHeight="1" fitToWidth="1" horizontalDpi="600" verticalDpi="600" orientation="portrait" paperSize="9" scale="77"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AN95"/>
  <sheetViews>
    <sheetView showGridLines="0" workbookViewId="0" topLeftCell="A1">
      <selection activeCell="V80" sqref="V80"/>
    </sheetView>
  </sheetViews>
  <sheetFormatPr defaultColWidth="9.140625" defaultRowHeight="15"/>
  <cols>
    <col min="1" max="1" width="4.8515625" style="33" customWidth="1"/>
    <col min="2" max="2" width="2.00390625" style="33" customWidth="1"/>
    <col min="3" max="3" width="31.00390625" style="33" customWidth="1"/>
    <col min="4" max="27" width="9.7109375" style="33" customWidth="1"/>
    <col min="28" max="28" width="10.421875" style="33" customWidth="1"/>
    <col min="29" max="29" width="2.57421875" style="1" customWidth="1"/>
    <col min="30" max="36" width="9.140625" style="1" customWidth="1"/>
    <col min="37" max="40" width="0" style="1" hidden="1" customWidth="1"/>
    <col min="41" max="16384" width="9.140625" style="1" customWidth="1"/>
  </cols>
  <sheetData>
    <row r="1" spans="2:28" ht="15" customHeight="1">
      <c r="B1" s="281" t="str">
        <f>IF('Front page'!A36=0,,'Front page'!A36)</f>
        <v>Type title of the institution in original language here</v>
      </c>
      <c r="C1" s="281"/>
      <c r="D1" s="281"/>
      <c r="E1" s="281"/>
      <c r="F1" s="281"/>
      <c r="G1" s="281"/>
      <c r="H1" s="117">
        <f>IF('Front page'!E27=0,,'Front page'!E27)</f>
        <v>0</v>
      </c>
      <c r="I1" s="117"/>
      <c r="J1" s="117"/>
      <c r="K1" s="117"/>
      <c r="L1" s="117"/>
      <c r="M1" s="117"/>
      <c r="N1" s="117"/>
      <c r="O1" s="117"/>
      <c r="P1" s="117"/>
      <c r="Q1" s="117"/>
      <c r="R1" s="117"/>
      <c r="Z1" s="245" t="s">
        <v>198</v>
      </c>
      <c r="AA1" s="245"/>
      <c r="AB1" s="245"/>
    </row>
    <row r="3" spans="1:28" ht="14.25">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row>
    <row r="4" spans="1:28" ht="14.25">
      <c r="A4" s="285" t="s">
        <v>65</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row>
    <row r="5" spans="1:2" ht="10.5" customHeight="1">
      <c r="A5" s="34"/>
      <c r="B5" s="34"/>
    </row>
    <row r="6" spans="1:40" ht="10.5" customHeight="1">
      <c r="A6" s="288" t="s">
        <v>66</v>
      </c>
      <c r="B6" s="290" t="s">
        <v>145</v>
      </c>
      <c r="C6" s="291"/>
      <c r="D6" s="286" t="s">
        <v>56</v>
      </c>
      <c r="E6" s="287"/>
      <c r="F6" s="287"/>
      <c r="G6" s="287"/>
      <c r="H6" s="287"/>
      <c r="I6" s="287"/>
      <c r="J6" s="287"/>
      <c r="K6" s="287"/>
      <c r="L6" s="287"/>
      <c r="M6" s="287"/>
      <c r="N6" s="287"/>
      <c r="O6" s="287"/>
      <c r="P6" s="287"/>
      <c r="Q6" s="287"/>
      <c r="R6" s="287"/>
      <c r="S6" s="287"/>
      <c r="T6" s="287"/>
      <c r="U6" s="287"/>
      <c r="V6" s="287"/>
      <c r="W6" s="287"/>
      <c r="X6" s="287"/>
      <c r="Y6" s="287"/>
      <c r="Z6" s="287"/>
      <c r="AA6" s="287"/>
      <c r="AB6" s="287"/>
      <c r="AK6" s="3">
        <v>1</v>
      </c>
      <c r="AL6" s="1">
        <v>2</v>
      </c>
      <c r="AM6" s="1">
        <v>3</v>
      </c>
      <c r="AN6" s="1">
        <v>4</v>
      </c>
    </row>
    <row r="7" spans="1:37" s="64" customFormat="1" ht="12.75">
      <c r="A7" s="289"/>
      <c r="B7" s="292"/>
      <c r="C7" s="293"/>
      <c r="D7" s="116">
        <f>'III_investments-residual value'!B7</f>
        <v>2017</v>
      </c>
      <c r="E7" s="116">
        <f aca="true" t="shared" si="0" ref="E7:AB7">D7+1</f>
        <v>2018</v>
      </c>
      <c r="F7" s="116">
        <f t="shared" si="0"/>
        <v>2019</v>
      </c>
      <c r="G7" s="116">
        <f t="shared" si="0"/>
        <v>2020</v>
      </c>
      <c r="H7" s="116">
        <f t="shared" si="0"/>
        <v>2021</v>
      </c>
      <c r="I7" s="116">
        <f t="shared" si="0"/>
        <v>2022</v>
      </c>
      <c r="J7" s="116">
        <f t="shared" si="0"/>
        <v>2023</v>
      </c>
      <c r="K7" s="116">
        <f t="shared" si="0"/>
        <v>2024</v>
      </c>
      <c r="L7" s="116">
        <f t="shared" si="0"/>
        <v>2025</v>
      </c>
      <c r="M7" s="116">
        <f t="shared" si="0"/>
        <v>2026</v>
      </c>
      <c r="N7" s="116">
        <f t="shared" si="0"/>
        <v>2027</v>
      </c>
      <c r="O7" s="116">
        <f t="shared" si="0"/>
        <v>2028</v>
      </c>
      <c r="P7" s="116">
        <f t="shared" si="0"/>
        <v>2029</v>
      </c>
      <c r="Q7" s="116">
        <f t="shared" si="0"/>
        <v>2030</v>
      </c>
      <c r="R7" s="116">
        <f t="shared" si="0"/>
        <v>2031</v>
      </c>
      <c r="S7" s="116">
        <f t="shared" si="0"/>
        <v>2032</v>
      </c>
      <c r="T7" s="116">
        <f t="shared" si="0"/>
        <v>2033</v>
      </c>
      <c r="U7" s="116">
        <f t="shared" si="0"/>
        <v>2034</v>
      </c>
      <c r="V7" s="116">
        <f t="shared" si="0"/>
        <v>2035</v>
      </c>
      <c r="W7" s="116">
        <f t="shared" si="0"/>
        <v>2036</v>
      </c>
      <c r="X7" s="116">
        <f t="shared" si="0"/>
        <v>2037</v>
      </c>
      <c r="Y7" s="116">
        <f t="shared" si="0"/>
        <v>2038</v>
      </c>
      <c r="Z7" s="116">
        <f t="shared" si="0"/>
        <v>2039</v>
      </c>
      <c r="AA7" s="116">
        <f t="shared" si="0"/>
        <v>2040</v>
      </c>
      <c r="AB7" s="116">
        <f t="shared" si="0"/>
        <v>2041</v>
      </c>
      <c r="AK7" s="3">
        <f>'III_investments-residual value'!B7</f>
        <v>2017</v>
      </c>
    </row>
    <row r="8" spans="1:37" s="9" customFormat="1" ht="14.25" customHeight="1">
      <c r="A8" s="130" t="s">
        <v>164</v>
      </c>
      <c r="B8" s="294" t="s">
        <v>165</v>
      </c>
      <c r="C8" s="295"/>
      <c r="D8" s="131">
        <v>1</v>
      </c>
      <c r="E8" s="131">
        <v>2</v>
      </c>
      <c r="F8" s="131">
        <v>3</v>
      </c>
      <c r="G8" s="131">
        <v>4</v>
      </c>
      <c r="H8" s="131">
        <v>5</v>
      </c>
      <c r="I8" s="131">
        <v>6</v>
      </c>
      <c r="J8" s="131">
        <v>7</v>
      </c>
      <c r="K8" s="131">
        <v>8</v>
      </c>
      <c r="L8" s="131">
        <v>9</v>
      </c>
      <c r="M8" s="131">
        <v>10</v>
      </c>
      <c r="N8" s="131">
        <v>11</v>
      </c>
      <c r="O8" s="131">
        <v>12</v>
      </c>
      <c r="P8" s="131">
        <v>13</v>
      </c>
      <c r="Q8" s="131">
        <v>14</v>
      </c>
      <c r="R8" s="131">
        <v>15</v>
      </c>
      <c r="S8" s="131">
        <v>16</v>
      </c>
      <c r="T8" s="131">
        <v>17</v>
      </c>
      <c r="U8" s="131">
        <v>18</v>
      </c>
      <c r="V8" s="131">
        <v>19</v>
      </c>
      <c r="W8" s="131">
        <v>20</v>
      </c>
      <c r="X8" s="131">
        <v>21</v>
      </c>
      <c r="Y8" s="131">
        <v>22</v>
      </c>
      <c r="Z8" s="131">
        <v>23</v>
      </c>
      <c r="AA8" s="131">
        <v>24</v>
      </c>
      <c r="AB8" s="131">
        <v>25</v>
      </c>
      <c r="AD8" s="209"/>
      <c r="AE8" s="209"/>
      <c r="AF8" s="209"/>
      <c r="AG8" s="209"/>
      <c r="AH8" s="209"/>
      <c r="AI8" s="209"/>
      <c r="AK8" s="3">
        <f>'III_investments-residual value'!B20</f>
        <v>2017</v>
      </c>
    </row>
    <row r="9" spans="1:37" ht="19.5" customHeight="1">
      <c r="A9" s="85" t="s">
        <v>3</v>
      </c>
      <c r="B9" s="283" t="str">
        <f>'II_revenue and costs'!A8</f>
        <v>Revenue of culture institutions</v>
      </c>
      <c r="C9" s="284"/>
      <c r="D9" s="83"/>
      <c r="E9" s="83"/>
      <c r="F9" s="83"/>
      <c r="G9" s="83"/>
      <c r="H9" s="83"/>
      <c r="I9" s="83"/>
      <c r="J9" s="83"/>
      <c r="K9" s="83"/>
      <c r="L9" s="83"/>
      <c r="M9" s="83"/>
      <c r="N9" s="83"/>
      <c r="O9" s="83"/>
      <c r="P9" s="83"/>
      <c r="Q9" s="83"/>
      <c r="R9" s="83"/>
      <c r="S9" s="83"/>
      <c r="T9" s="83"/>
      <c r="U9" s="83"/>
      <c r="V9" s="83"/>
      <c r="W9" s="83"/>
      <c r="X9" s="83"/>
      <c r="Y9" s="83"/>
      <c r="Z9" s="83"/>
      <c r="AA9" s="83"/>
      <c r="AB9" s="83"/>
      <c r="AD9" s="209"/>
      <c r="AE9" s="209"/>
      <c r="AF9" s="209"/>
      <c r="AG9" s="209"/>
      <c r="AH9" s="209"/>
      <c r="AI9" s="209"/>
      <c r="AK9" s="1">
        <f>AK8-AK7</f>
        <v>0</v>
      </c>
    </row>
    <row r="10" spans="1:35" ht="21" hidden="1">
      <c r="A10" s="45"/>
      <c r="B10" s="44" t="s">
        <v>2</v>
      </c>
      <c r="C10" s="46" t="str">
        <f>'II_revenue and costs'!A9</f>
        <v>Revenue from lease of premises, equipment</v>
      </c>
      <c r="D10" s="132"/>
      <c r="E10" s="132"/>
      <c r="F10" s="132"/>
      <c r="G10" s="132"/>
      <c r="H10" s="133"/>
      <c r="I10" s="133"/>
      <c r="J10" s="133"/>
      <c r="K10" s="133"/>
      <c r="L10" s="133"/>
      <c r="M10" s="133"/>
      <c r="N10" s="133"/>
      <c r="O10" s="133"/>
      <c r="P10" s="133"/>
      <c r="Q10" s="133"/>
      <c r="R10" s="133"/>
      <c r="S10" s="133"/>
      <c r="T10" s="133"/>
      <c r="U10" s="133"/>
      <c r="V10" s="133"/>
      <c r="W10" s="133"/>
      <c r="X10" s="133"/>
      <c r="Y10" s="133"/>
      <c r="Z10" s="133"/>
      <c r="AA10" s="133"/>
      <c r="AB10" s="133"/>
      <c r="AC10" s="3"/>
      <c r="AD10" s="209"/>
      <c r="AE10" s="209"/>
      <c r="AF10" s="209"/>
      <c r="AG10" s="209"/>
      <c r="AH10" s="209"/>
      <c r="AI10" s="209"/>
    </row>
    <row r="11" spans="1:35" ht="12.75" hidden="1">
      <c r="A11" s="47"/>
      <c r="B11" s="44" t="s">
        <v>2</v>
      </c>
      <c r="C11" s="46" t="str">
        <f>'II_revenue and costs'!A16</f>
        <v>Revenue from entrance fees</v>
      </c>
      <c r="D11" s="132"/>
      <c r="E11" s="132"/>
      <c r="F11" s="132"/>
      <c r="G11" s="132"/>
      <c r="H11" s="133"/>
      <c r="I11" s="133"/>
      <c r="J11" s="133"/>
      <c r="K11" s="133"/>
      <c r="L11" s="133"/>
      <c r="M11" s="133"/>
      <c r="N11" s="133"/>
      <c r="O11" s="133"/>
      <c r="P11" s="133"/>
      <c r="Q11" s="133"/>
      <c r="R11" s="133"/>
      <c r="S11" s="133"/>
      <c r="T11" s="133"/>
      <c r="U11" s="133"/>
      <c r="V11" s="133"/>
      <c r="W11" s="133"/>
      <c r="X11" s="133"/>
      <c r="Y11" s="133"/>
      <c r="Z11" s="133"/>
      <c r="AA11" s="133"/>
      <c r="AB11" s="133"/>
      <c r="AC11" s="3"/>
      <c r="AD11" s="209"/>
      <c r="AE11" s="209"/>
      <c r="AF11" s="209"/>
      <c r="AG11" s="209"/>
      <c r="AH11" s="209"/>
      <c r="AI11" s="209"/>
    </row>
    <row r="12" spans="1:35" ht="12.75" hidden="1">
      <c r="A12" s="47"/>
      <c r="B12" s="44" t="s">
        <v>2</v>
      </c>
      <c r="C12" s="46" t="str">
        <f>'II_revenue and costs'!A20</f>
        <v>Revenue from event management</v>
      </c>
      <c r="D12" s="132"/>
      <c r="E12" s="132"/>
      <c r="F12" s="132"/>
      <c r="G12" s="132"/>
      <c r="H12" s="133"/>
      <c r="I12" s="133"/>
      <c r="J12" s="133"/>
      <c r="K12" s="133"/>
      <c r="L12" s="133"/>
      <c r="M12" s="133"/>
      <c r="N12" s="133"/>
      <c r="O12" s="133"/>
      <c r="P12" s="133"/>
      <c r="Q12" s="133"/>
      <c r="R12" s="133"/>
      <c r="S12" s="133"/>
      <c r="T12" s="133"/>
      <c r="U12" s="133"/>
      <c r="V12" s="133"/>
      <c r="W12" s="133"/>
      <c r="X12" s="133"/>
      <c r="Y12" s="133"/>
      <c r="Z12" s="133"/>
      <c r="AA12" s="133"/>
      <c r="AB12" s="133"/>
      <c r="AC12" s="3"/>
      <c r="AD12" s="209"/>
      <c r="AE12" s="209"/>
      <c r="AF12" s="209"/>
      <c r="AG12" s="209"/>
      <c r="AH12" s="209"/>
      <c r="AI12" s="209"/>
    </row>
    <row r="13" spans="1:35" ht="21.75" customHeight="1" hidden="1">
      <c r="A13" s="47"/>
      <c r="B13" s="44"/>
      <c r="C13" s="46" t="str">
        <f>'II_revenue and costs'!A24</f>
        <v>Revenue from services provided by libraries</v>
      </c>
      <c r="D13" s="132"/>
      <c r="E13" s="132"/>
      <c r="F13" s="132"/>
      <c r="G13" s="132"/>
      <c r="H13" s="133"/>
      <c r="I13" s="133"/>
      <c r="J13" s="133"/>
      <c r="K13" s="133"/>
      <c r="L13" s="133"/>
      <c r="M13" s="133"/>
      <c r="N13" s="133"/>
      <c r="O13" s="133"/>
      <c r="P13" s="133"/>
      <c r="Q13" s="133"/>
      <c r="R13" s="133"/>
      <c r="S13" s="133"/>
      <c r="T13" s="133"/>
      <c r="U13" s="133"/>
      <c r="V13" s="133"/>
      <c r="W13" s="133"/>
      <c r="X13" s="133"/>
      <c r="Y13" s="133"/>
      <c r="Z13" s="133"/>
      <c r="AA13" s="133"/>
      <c r="AB13" s="133"/>
      <c r="AC13" s="3"/>
      <c r="AD13" s="209"/>
      <c r="AE13" s="209"/>
      <c r="AF13" s="209"/>
      <c r="AG13" s="209"/>
      <c r="AH13" s="209"/>
      <c r="AI13" s="209"/>
    </row>
    <row r="14" spans="1:35" ht="12.75" hidden="1">
      <c r="A14" s="48"/>
      <c r="B14" s="44" t="s">
        <v>2</v>
      </c>
      <c r="C14" s="46" t="str">
        <f>'II_revenue and costs'!A28</f>
        <v>Other revenue</v>
      </c>
      <c r="D14" s="132"/>
      <c r="E14" s="132"/>
      <c r="F14" s="132"/>
      <c r="G14" s="132"/>
      <c r="H14" s="133"/>
      <c r="I14" s="133"/>
      <c r="J14" s="133"/>
      <c r="K14" s="133"/>
      <c r="L14" s="133"/>
      <c r="M14" s="133"/>
      <c r="N14" s="133"/>
      <c r="O14" s="133"/>
      <c r="P14" s="133"/>
      <c r="Q14" s="133"/>
      <c r="R14" s="133"/>
      <c r="S14" s="133"/>
      <c r="T14" s="133"/>
      <c r="U14" s="133"/>
      <c r="V14" s="133"/>
      <c r="W14" s="133"/>
      <c r="X14" s="133"/>
      <c r="Y14" s="133"/>
      <c r="Z14" s="133"/>
      <c r="AA14" s="133"/>
      <c r="AB14" s="133"/>
      <c r="AC14" s="3"/>
      <c r="AD14" s="209"/>
      <c r="AE14" s="209"/>
      <c r="AF14" s="209"/>
      <c r="AG14" s="209"/>
      <c r="AH14" s="209"/>
      <c r="AI14" s="209"/>
    </row>
    <row r="15" spans="1:35" ht="20.25" customHeight="1" hidden="1">
      <c r="A15" s="84" t="s">
        <v>4</v>
      </c>
      <c r="B15" s="251" t="str">
        <f>'II_revenue and costs'!A35</f>
        <v>Revenue of educational institutions</v>
      </c>
      <c r="C15" s="252"/>
      <c r="D15" s="134"/>
      <c r="E15" s="134"/>
      <c r="F15" s="134"/>
      <c r="G15" s="135"/>
      <c r="H15" s="135"/>
      <c r="I15" s="135"/>
      <c r="J15" s="135"/>
      <c r="K15" s="135"/>
      <c r="L15" s="135"/>
      <c r="M15" s="135"/>
      <c r="N15" s="135"/>
      <c r="O15" s="135"/>
      <c r="P15" s="135"/>
      <c r="Q15" s="135"/>
      <c r="R15" s="135"/>
      <c r="S15" s="135"/>
      <c r="T15" s="135"/>
      <c r="U15" s="135"/>
      <c r="V15" s="135"/>
      <c r="W15" s="135"/>
      <c r="X15" s="135"/>
      <c r="Y15" s="135"/>
      <c r="Z15" s="135"/>
      <c r="AA15" s="135"/>
      <c r="AB15" s="135"/>
      <c r="AD15" s="209"/>
      <c r="AE15" s="209"/>
      <c r="AF15" s="209"/>
      <c r="AG15" s="209"/>
      <c r="AH15" s="209"/>
      <c r="AI15" s="209"/>
    </row>
    <row r="16" spans="1:35" ht="21" hidden="1">
      <c r="A16" s="45"/>
      <c r="B16" s="44" t="s">
        <v>2</v>
      </c>
      <c r="C16" s="46" t="str">
        <f>'II_revenue and costs'!A36</f>
        <v>Revenue from lease of premises, equipment</v>
      </c>
      <c r="D16" s="132"/>
      <c r="E16" s="132"/>
      <c r="F16" s="132"/>
      <c r="G16" s="132"/>
      <c r="H16" s="133"/>
      <c r="I16" s="133"/>
      <c r="J16" s="133"/>
      <c r="K16" s="133"/>
      <c r="L16" s="133"/>
      <c r="M16" s="133"/>
      <c r="N16" s="133"/>
      <c r="O16" s="133"/>
      <c r="P16" s="133"/>
      <c r="Q16" s="133"/>
      <c r="R16" s="133"/>
      <c r="S16" s="133"/>
      <c r="T16" s="133"/>
      <c r="U16" s="133"/>
      <c r="V16" s="133"/>
      <c r="W16" s="133"/>
      <c r="X16" s="133"/>
      <c r="Y16" s="133"/>
      <c r="Z16" s="133"/>
      <c r="AA16" s="133"/>
      <c r="AB16" s="133"/>
      <c r="AC16" s="3"/>
      <c r="AD16" s="209"/>
      <c r="AE16" s="209"/>
      <c r="AF16" s="209"/>
      <c r="AG16" s="209"/>
      <c r="AH16" s="209"/>
      <c r="AI16" s="209"/>
    </row>
    <row r="17" spans="1:35" ht="12.75" hidden="1">
      <c r="A17" s="47"/>
      <c r="B17" s="44" t="s">
        <v>2</v>
      </c>
      <c r="C17" s="46" t="str">
        <f>'II_revenue and costs'!A43</f>
        <v>Revenue from tuition fee</v>
      </c>
      <c r="D17" s="132"/>
      <c r="E17" s="132"/>
      <c r="F17" s="132"/>
      <c r="G17" s="132"/>
      <c r="H17" s="133"/>
      <c r="I17" s="133"/>
      <c r="J17" s="133"/>
      <c r="K17" s="133"/>
      <c r="L17" s="133"/>
      <c r="M17" s="133"/>
      <c r="N17" s="133"/>
      <c r="O17" s="133"/>
      <c r="P17" s="133"/>
      <c r="Q17" s="133"/>
      <c r="R17" s="133"/>
      <c r="S17" s="133"/>
      <c r="T17" s="133"/>
      <c r="U17" s="133"/>
      <c r="V17" s="133"/>
      <c r="W17" s="133"/>
      <c r="X17" s="133"/>
      <c r="Y17" s="133"/>
      <c r="Z17" s="133"/>
      <c r="AA17" s="133"/>
      <c r="AB17" s="133"/>
      <c r="AC17" s="3"/>
      <c r="AD17" s="209"/>
      <c r="AE17" s="209"/>
      <c r="AF17" s="209"/>
      <c r="AG17" s="209"/>
      <c r="AH17" s="209"/>
      <c r="AI17" s="209"/>
    </row>
    <row r="18" spans="1:35" ht="21" hidden="1">
      <c r="A18" s="47"/>
      <c r="B18" s="44" t="s">
        <v>2</v>
      </c>
      <c r="C18" s="46" t="str">
        <f>'II_revenue and costs'!A47</f>
        <v>Revenue from organisation of training courses</v>
      </c>
      <c r="D18" s="132"/>
      <c r="E18" s="132"/>
      <c r="F18" s="132"/>
      <c r="G18" s="132"/>
      <c r="H18" s="133"/>
      <c r="I18" s="133"/>
      <c r="J18" s="133"/>
      <c r="K18" s="133"/>
      <c r="L18" s="133"/>
      <c r="M18" s="133"/>
      <c r="N18" s="133"/>
      <c r="O18" s="133"/>
      <c r="P18" s="133"/>
      <c r="Q18" s="133"/>
      <c r="R18" s="133"/>
      <c r="S18" s="133"/>
      <c r="T18" s="133"/>
      <c r="U18" s="133"/>
      <c r="V18" s="133"/>
      <c r="W18" s="133"/>
      <c r="X18" s="133"/>
      <c r="Y18" s="133"/>
      <c r="Z18" s="133"/>
      <c r="AA18" s="133"/>
      <c r="AB18" s="133"/>
      <c r="AC18" s="3"/>
      <c r="AD18" s="209"/>
      <c r="AE18" s="209"/>
      <c r="AF18" s="209"/>
      <c r="AG18" s="209"/>
      <c r="AH18" s="209"/>
      <c r="AI18" s="209"/>
    </row>
    <row r="19" spans="1:35" ht="23.25" customHeight="1" hidden="1">
      <c r="A19" s="47"/>
      <c r="B19" s="44" t="s">
        <v>2</v>
      </c>
      <c r="C19" s="46" t="str">
        <f>'II_revenue and costs'!A51</f>
        <v>Revenue from services offered by youth/children centres</v>
      </c>
      <c r="D19" s="132"/>
      <c r="E19" s="132"/>
      <c r="F19" s="132"/>
      <c r="G19" s="132"/>
      <c r="H19" s="133"/>
      <c r="I19" s="133"/>
      <c r="J19" s="133"/>
      <c r="K19" s="133"/>
      <c r="L19" s="133"/>
      <c r="M19" s="133"/>
      <c r="N19" s="133"/>
      <c r="O19" s="133"/>
      <c r="P19" s="133"/>
      <c r="Q19" s="133"/>
      <c r="R19" s="133"/>
      <c r="S19" s="133"/>
      <c r="T19" s="133"/>
      <c r="U19" s="133"/>
      <c r="V19" s="133"/>
      <c r="W19" s="133"/>
      <c r="X19" s="133"/>
      <c r="Y19" s="133"/>
      <c r="Z19" s="133"/>
      <c r="AA19" s="133"/>
      <c r="AB19" s="133"/>
      <c r="AC19" s="3"/>
      <c r="AD19" s="209"/>
      <c r="AE19" s="209"/>
      <c r="AF19" s="209"/>
      <c r="AG19" s="209"/>
      <c r="AH19" s="209"/>
      <c r="AI19" s="209"/>
    </row>
    <row r="20" spans="1:35" ht="12.75" hidden="1">
      <c r="A20" s="48"/>
      <c r="B20" s="44" t="s">
        <v>2</v>
      </c>
      <c r="C20" s="46" t="str">
        <f>'II_revenue and costs'!A55</f>
        <v>Other revenue</v>
      </c>
      <c r="D20" s="132"/>
      <c r="E20" s="132"/>
      <c r="F20" s="132"/>
      <c r="G20" s="132"/>
      <c r="H20" s="133"/>
      <c r="I20" s="133"/>
      <c r="J20" s="133"/>
      <c r="K20" s="133"/>
      <c r="L20" s="133"/>
      <c r="M20" s="133"/>
      <c r="N20" s="133"/>
      <c r="O20" s="133"/>
      <c r="P20" s="133"/>
      <c r="Q20" s="133"/>
      <c r="R20" s="133"/>
      <c r="S20" s="133"/>
      <c r="T20" s="133"/>
      <c r="U20" s="133"/>
      <c r="V20" s="133"/>
      <c r="W20" s="133"/>
      <c r="X20" s="133"/>
      <c r="Y20" s="133"/>
      <c r="Z20" s="133"/>
      <c r="AA20" s="133"/>
      <c r="AB20" s="133"/>
      <c r="AC20" s="3"/>
      <c r="AD20" s="209"/>
      <c r="AE20" s="209"/>
      <c r="AF20" s="209"/>
      <c r="AG20" s="209"/>
      <c r="AH20" s="209"/>
      <c r="AI20" s="209"/>
    </row>
    <row r="21" spans="1:35" ht="12" customHeight="1" hidden="1">
      <c r="A21" s="84" t="s">
        <v>5</v>
      </c>
      <c r="B21" s="251" t="str">
        <f>'II_revenue and costs'!A62</f>
        <v>Revenue from sports infrastructure</v>
      </c>
      <c r="C21" s="252"/>
      <c r="D21" s="134"/>
      <c r="E21" s="134"/>
      <c r="F21" s="134"/>
      <c r="G21" s="135"/>
      <c r="H21" s="135"/>
      <c r="I21" s="135"/>
      <c r="J21" s="135"/>
      <c r="K21" s="135"/>
      <c r="L21" s="135"/>
      <c r="M21" s="135"/>
      <c r="N21" s="135"/>
      <c r="O21" s="135"/>
      <c r="P21" s="135"/>
      <c r="Q21" s="135"/>
      <c r="R21" s="135"/>
      <c r="S21" s="135"/>
      <c r="T21" s="135"/>
      <c r="U21" s="135"/>
      <c r="V21" s="135"/>
      <c r="W21" s="135"/>
      <c r="X21" s="135"/>
      <c r="Y21" s="135"/>
      <c r="Z21" s="135"/>
      <c r="AA21" s="135"/>
      <c r="AB21" s="135"/>
      <c r="AD21" s="209"/>
      <c r="AE21" s="209"/>
      <c r="AF21" s="209"/>
      <c r="AG21" s="209"/>
      <c r="AH21" s="209"/>
      <c r="AI21" s="209"/>
    </row>
    <row r="22" spans="1:35" ht="21" hidden="1">
      <c r="A22" s="45"/>
      <c r="B22" s="44" t="s">
        <v>2</v>
      </c>
      <c r="C22" s="46" t="str">
        <f>'II_revenue and costs'!A63</f>
        <v>Revenue from lease of premises, equipment</v>
      </c>
      <c r="D22" s="132"/>
      <c r="E22" s="132"/>
      <c r="F22" s="132"/>
      <c r="G22" s="132"/>
      <c r="H22" s="133"/>
      <c r="I22" s="133"/>
      <c r="J22" s="133"/>
      <c r="K22" s="133"/>
      <c r="L22" s="133"/>
      <c r="M22" s="133"/>
      <c r="N22" s="133"/>
      <c r="O22" s="133"/>
      <c r="P22" s="133"/>
      <c r="Q22" s="133"/>
      <c r="R22" s="133"/>
      <c r="S22" s="133"/>
      <c r="T22" s="133"/>
      <c r="U22" s="133"/>
      <c r="V22" s="133"/>
      <c r="W22" s="133"/>
      <c r="X22" s="133"/>
      <c r="Y22" s="133"/>
      <c r="Z22" s="133"/>
      <c r="AA22" s="133"/>
      <c r="AB22" s="133"/>
      <c r="AC22" s="3"/>
      <c r="AD22" s="209"/>
      <c r="AE22" s="209"/>
      <c r="AF22" s="209"/>
      <c r="AG22" s="209"/>
      <c r="AH22" s="209"/>
      <c r="AI22" s="209"/>
    </row>
    <row r="23" spans="1:35" ht="12.75" hidden="1">
      <c r="A23" s="48"/>
      <c r="B23" s="44" t="s">
        <v>2</v>
      </c>
      <c r="C23" s="46" t="str">
        <f>'II_revenue and costs'!A70</f>
        <v>Other revenue</v>
      </c>
      <c r="D23" s="132"/>
      <c r="E23" s="132"/>
      <c r="F23" s="132"/>
      <c r="G23" s="132"/>
      <c r="H23" s="133"/>
      <c r="I23" s="133"/>
      <c r="J23" s="133"/>
      <c r="K23" s="133"/>
      <c r="L23" s="133"/>
      <c r="M23" s="133"/>
      <c r="N23" s="133"/>
      <c r="O23" s="133"/>
      <c r="P23" s="133"/>
      <c r="Q23" s="133"/>
      <c r="R23" s="133"/>
      <c r="S23" s="133"/>
      <c r="T23" s="133"/>
      <c r="U23" s="133"/>
      <c r="V23" s="133"/>
      <c r="W23" s="133"/>
      <c r="X23" s="133"/>
      <c r="Y23" s="133"/>
      <c r="Z23" s="133"/>
      <c r="AA23" s="133"/>
      <c r="AB23" s="133"/>
      <c r="AC23" s="3"/>
      <c r="AD23" s="209"/>
      <c r="AE23" s="209"/>
      <c r="AF23" s="209"/>
      <c r="AG23" s="209"/>
      <c r="AH23" s="209"/>
      <c r="AI23" s="209"/>
    </row>
    <row r="24" spans="1:35" ht="12" customHeight="1" hidden="1">
      <c r="A24" s="84" t="s">
        <v>6</v>
      </c>
      <c r="B24" s="251" t="str">
        <f>'II_revenue and costs'!A77</f>
        <v>Revenue from health care infrastructure</v>
      </c>
      <c r="C24" s="252"/>
      <c r="D24" s="134"/>
      <c r="E24" s="134"/>
      <c r="F24" s="134"/>
      <c r="G24" s="135"/>
      <c r="H24" s="135"/>
      <c r="I24" s="135"/>
      <c r="J24" s="135"/>
      <c r="K24" s="135"/>
      <c r="L24" s="135"/>
      <c r="M24" s="135"/>
      <c r="N24" s="135"/>
      <c r="O24" s="135"/>
      <c r="P24" s="135"/>
      <c r="Q24" s="135"/>
      <c r="R24" s="135"/>
      <c r="S24" s="135"/>
      <c r="T24" s="135"/>
      <c r="U24" s="135"/>
      <c r="V24" s="135"/>
      <c r="W24" s="135"/>
      <c r="X24" s="135"/>
      <c r="Y24" s="135"/>
      <c r="Z24" s="135"/>
      <c r="AA24" s="135"/>
      <c r="AB24" s="135"/>
      <c r="AD24" s="209"/>
      <c r="AE24" s="209"/>
      <c r="AF24" s="209"/>
      <c r="AG24" s="209"/>
      <c r="AH24" s="209"/>
      <c r="AI24" s="209"/>
    </row>
    <row r="25" spans="1:35" ht="12.75" hidden="1">
      <c r="A25" s="45"/>
      <c r="B25" s="44" t="s">
        <v>2</v>
      </c>
      <c r="C25" s="46" t="str">
        <f>'II_revenue and costs'!A78</f>
        <v>Revenue from patient fees</v>
      </c>
      <c r="D25" s="132"/>
      <c r="E25" s="132"/>
      <c r="F25" s="132"/>
      <c r="G25" s="132"/>
      <c r="H25" s="133"/>
      <c r="I25" s="133"/>
      <c r="J25" s="133"/>
      <c r="K25" s="133"/>
      <c r="L25" s="133"/>
      <c r="M25" s="133"/>
      <c r="N25" s="133"/>
      <c r="O25" s="133"/>
      <c r="P25" s="133"/>
      <c r="Q25" s="133"/>
      <c r="R25" s="133"/>
      <c r="S25" s="133"/>
      <c r="T25" s="133"/>
      <c r="U25" s="133"/>
      <c r="V25" s="133"/>
      <c r="W25" s="133"/>
      <c r="X25" s="133"/>
      <c r="Y25" s="133"/>
      <c r="Z25" s="133"/>
      <c r="AA25" s="133"/>
      <c r="AB25" s="133"/>
      <c r="AC25" s="3"/>
      <c r="AD25" s="209"/>
      <c r="AE25" s="209"/>
      <c r="AF25" s="209"/>
      <c r="AG25" s="209"/>
      <c r="AH25" s="209"/>
      <c r="AI25" s="209"/>
    </row>
    <row r="26" spans="1:35" ht="12.75" hidden="1">
      <c r="A26" s="48"/>
      <c r="B26" s="44" t="s">
        <v>2</v>
      </c>
      <c r="C26" s="46" t="str">
        <f>'II_revenue and costs'!A82</f>
        <v>Other revenue</v>
      </c>
      <c r="D26" s="132"/>
      <c r="E26" s="132"/>
      <c r="F26" s="132"/>
      <c r="G26" s="132"/>
      <c r="H26" s="133"/>
      <c r="I26" s="133"/>
      <c r="J26" s="133"/>
      <c r="K26" s="133"/>
      <c r="L26" s="133"/>
      <c r="M26" s="133"/>
      <c r="N26" s="133"/>
      <c r="O26" s="133"/>
      <c r="P26" s="133"/>
      <c r="Q26" s="133"/>
      <c r="R26" s="133"/>
      <c r="S26" s="133"/>
      <c r="T26" s="133"/>
      <c r="U26" s="133"/>
      <c r="V26" s="133"/>
      <c r="W26" s="133"/>
      <c r="X26" s="133"/>
      <c r="Y26" s="133"/>
      <c r="Z26" s="133"/>
      <c r="AA26" s="133"/>
      <c r="AB26" s="133"/>
      <c r="AC26" s="3"/>
      <c r="AD26" s="209"/>
      <c r="AE26" s="209"/>
      <c r="AF26" s="209"/>
      <c r="AG26" s="209"/>
      <c r="AH26" s="209"/>
      <c r="AI26" s="209"/>
    </row>
    <row r="27" spans="1:35" ht="12" hidden="1">
      <c r="A27" s="84" t="s">
        <v>7</v>
      </c>
      <c r="B27" s="251" t="str">
        <f>'II_revenue and costs'!A89</f>
        <v>Revenue from tourism infrastructure</v>
      </c>
      <c r="C27" s="252"/>
      <c r="D27" s="134"/>
      <c r="E27" s="134"/>
      <c r="F27" s="134"/>
      <c r="G27" s="135"/>
      <c r="H27" s="135"/>
      <c r="I27" s="135"/>
      <c r="J27" s="135"/>
      <c r="K27" s="135"/>
      <c r="L27" s="135"/>
      <c r="M27" s="135"/>
      <c r="N27" s="135"/>
      <c r="O27" s="135"/>
      <c r="P27" s="135"/>
      <c r="Q27" s="135"/>
      <c r="R27" s="135"/>
      <c r="S27" s="135"/>
      <c r="T27" s="135"/>
      <c r="U27" s="135"/>
      <c r="V27" s="135"/>
      <c r="W27" s="135"/>
      <c r="X27" s="135"/>
      <c r="Y27" s="135"/>
      <c r="Z27" s="135"/>
      <c r="AA27" s="135"/>
      <c r="AB27" s="135"/>
      <c r="AD27" s="209"/>
      <c r="AE27" s="209"/>
      <c r="AF27" s="209"/>
      <c r="AG27" s="209"/>
      <c r="AH27" s="209"/>
      <c r="AI27" s="209"/>
    </row>
    <row r="28" spans="1:35" ht="21" hidden="1">
      <c r="A28" s="45"/>
      <c r="B28" s="44" t="s">
        <v>2</v>
      </c>
      <c r="C28" s="60" t="str">
        <f>'II_revenue and costs'!A90</f>
        <v>Revenue from lease of premises, equipment</v>
      </c>
      <c r="D28" s="132"/>
      <c r="E28" s="132"/>
      <c r="F28" s="132"/>
      <c r="G28" s="132"/>
      <c r="H28" s="133"/>
      <c r="I28" s="133"/>
      <c r="J28" s="133"/>
      <c r="K28" s="133"/>
      <c r="L28" s="133"/>
      <c r="M28" s="133"/>
      <c r="N28" s="133"/>
      <c r="O28" s="133"/>
      <c r="P28" s="133"/>
      <c r="Q28" s="133"/>
      <c r="R28" s="133"/>
      <c r="S28" s="133"/>
      <c r="T28" s="133"/>
      <c r="U28" s="133"/>
      <c r="V28" s="133"/>
      <c r="W28" s="133"/>
      <c r="X28" s="133"/>
      <c r="Y28" s="133"/>
      <c r="Z28" s="133"/>
      <c r="AA28" s="133"/>
      <c r="AB28" s="133"/>
      <c r="AC28" s="3"/>
      <c r="AD28" s="209"/>
      <c r="AE28" s="209"/>
      <c r="AF28" s="209"/>
      <c r="AG28" s="209"/>
      <c r="AH28" s="209"/>
      <c r="AI28" s="209"/>
    </row>
    <row r="29" spans="1:29" ht="12.75" hidden="1">
      <c r="A29" s="47"/>
      <c r="B29" s="44" t="s">
        <v>2</v>
      </c>
      <c r="C29" s="60" t="str">
        <f>'II_revenue and costs'!A97</f>
        <v>Revenue from entrance fees</v>
      </c>
      <c r="D29" s="132"/>
      <c r="E29" s="132"/>
      <c r="F29" s="132"/>
      <c r="G29" s="132"/>
      <c r="H29" s="133"/>
      <c r="I29" s="133"/>
      <c r="J29" s="133"/>
      <c r="K29" s="133"/>
      <c r="L29" s="133"/>
      <c r="M29" s="133"/>
      <c r="N29" s="133"/>
      <c r="O29" s="133"/>
      <c r="P29" s="133"/>
      <c r="Q29" s="133"/>
      <c r="R29" s="133"/>
      <c r="S29" s="133"/>
      <c r="T29" s="133"/>
      <c r="U29" s="133"/>
      <c r="V29" s="133"/>
      <c r="W29" s="133"/>
      <c r="X29" s="133"/>
      <c r="Y29" s="133"/>
      <c r="Z29" s="133"/>
      <c r="AA29" s="133"/>
      <c r="AB29" s="133"/>
      <c r="AC29" s="3"/>
    </row>
    <row r="30" spans="1:29" ht="12.75" hidden="1">
      <c r="A30" s="48"/>
      <c r="B30" s="44" t="s">
        <v>2</v>
      </c>
      <c r="C30" s="60" t="str">
        <f>'II_revenue and costs'!A101</f>
        <v>Other revenue</v>
      </c>
      <c r="D30" s="132"/>
      <c r="E30" s="132"/>
      <c r="F30" s="132"/>
      <c r="G30" s="132"/>
      <c r="H30" s="133"/>
      <c r="I30" s="133"/>
      <c r="J30" s="133"/>
      <c r="K30" s="133"/>
      <c r="L30" s="133"/>
      <c r="M30" s="133"/>
      <c r="N30" s="133"/>
      <c r="O30" s="133"/>
      <c r="P30" s="133"/>
      <c r="Q30" s="133"/>
      <c r="R30" s="133"/>
      <c r="S30" s="133"/>
      <c r="T30" s="133"/>
      <c r="U30" s="133"/>
      <c r="V30" s="133"/>
      <c r="W30" s="133"/>
      <c r="X30" s="133"/>
      <c r="Y30" s="133"/>
      <c r="Z30" s="133"/>
      <c r="AA30" s="133"/>
      <c r="AB30" s="133"/>
      <c r="AC30" s="3"/>
    </row>
    <row r="31" spans="1:28" ht="12" hidden="1">
      <c r="A31" s="84" t="s">
        <v>8</v>
      </c>
      <c r="B31" s="251" t="str">
        <f>'II_revenue and costs'!A108</f>
        <v>Revenue from traffic infrastructure </v>
      </c>
      <c r="C31" s="252"/>
      <c r="D31" s="134"/>
      <c r="E31" s="134"/>
      <c r="F31" s="134"/>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1:29" ht="12.75" hidden="1">
      <c r="A32" s="45"/>
      <c r="B32" s="44" t="s">
        <v>2</v>
      </c>
      <c r="C32" s="46" t="str">
        <f>'II_revenue and costs'!A109</f>
        <v>Revenue from infrastructure use</v>
      </c>
      <c r="D32" s="132"/>
      <c r="E32" s="132"/>
      <c r="F32" s="132"/>
      <c r="G32" s="132"/>
      <c r="H32" s="133"/>
      <c r="I32" s="133"/>
      <c r="J32" s="133"/>
      <c r="K32" s="133"/>
      <c r="L32" s="133"/>
      <c r="M32" s="133"/>
      <c r="N32" s="133"/>
      <c r="O32" s="133"/>
      <c r="P32" s="133"/>
      <c r="Q32" s="133"/>
      <c r="R32" s="133"/>
      <c r="S32" s="133"/>
      <c r="T32" s="133"/>
      <c r="U32" s="133"/>
      <c r="V32" s="133"/>
      <c r="W32" s="133"/>
      <c r="X32" s="133"/>
      <c r="Y32" s="133"/>
      <c r="Z32" s="133"/>
      <c r="AA32" s="133"/>
      <c r="AB32" s="133"/>
      <c r="AC32" s="3"/>
    </row>
    <row r="33" spans="1:29" ht="12.75" hidden="1">
      <c r="A33" s="48"/>
      <c r="B33" s="44" t="s">
        <v>2</v>
      </c>
      <c r="C33" s="46" t="str">
        <f>'II_revenue and costs'!A113</f>
        <v>Other revenue</v>
      </c>
      <c r="D33" s="132"/>
      <c r="E33" s="132"/>
      <c r="F33" s="132"/>
      <c r="G33" s="132"/>
      <c r="H33" s="133"/>
      <c r="I33" s="133"/>
      <c r="J33" s="133"/>
      <c r="K33" s="133"/>
      <c r="L33" s="133"/>
      <c r="M33" s="133"/>
      <c r="N33" s="133"/>
      <c r="O33" s="133"/>
      <c r="P33" s="133"/>
      <c r="Q33" s="133"/>
      <c r="R33" s="133"/>
      <c r="S33" s="133"/>
      <c r="T33" s="133"/>
      <c r="U33" s="133"/>
      <c r="V33" s="133"/>
      <c r="W33" s="133"/>
      <c r="X33" s="133"/>
      <c r="Y33" s="133"/>
      <c r="Z33" s="133"/>
      <c r="AA33" s="133"/>
      <c r="AB33" s="133"/>
      <c r="AC33" s="3"/>
    </row>
    <row r="34" spans="1:35" ht="12" customHeight="1">
      <c r="A34" s="84" t="s">
        <v>3</v>
      </c>
      <c r="B34" s="251" t="str">
        <f>'II_revenue and costs'!A120</f>
        <v>Revenue from transport sector (roads, ports, airports and urbar transport)</v>
      </c>
      <c r="C34" s="252"/>
      <c r="D34" s="134"/>
      <c r="E34" s="134"/>
      <c r="F34" s="134"/>
      <c r="G34" s="135"/>
      <c r="H34" s="135"/>
      <c r="I34" s="135"/>
      <c r="J34" s="135"/>
      <c r="K34" s="135"/>
      <c r="L34" s="135"/>
      <c r="M34" s="135"/>
      <c r="N34" s="135"/>
      <c r="O34" s="135"/>
      <c r="P34" s="135"/>
      <c r="Q34" s="135"/>
      <c r="R34" s="135"/>
      <c r="S34" s="135"/>
      <c r="T34" s="135"/>
      <c r="U34" s="135"/>
      <c r="V34" s="135"/>
      <c r="W34" s="135"/>
      <c r="X34" s="135"/>
      <c r="Y34" s="135"/>
      <c r="Z34" s="135"/>
      <c r="AA34" s="135"/>
      <c r="AB34" s="135"/>
      <c r="AD34" s="200" t="s">
        <v>201</v>
      </c>
      <c r="AE34" s="201"/>
      <c r="AF34" s="201"/>
      <c r="AG34" s="201"/>
      <c r="AH34" s="201"/>
      <c r="AI34" s="202"/>
    </row>
    <row r="35" spans="1:35" ht="21" customHeight="1" hidden="1">
      <c r="A35" s="45"/>
      <c r="B35" s="44" t="s">
        <v>2</v>
      </c>
      <c r="C35" s="46" t="str">
        <f>'II_revenue and costs'!A121</f>
        <v>Revenue from provision of water supply services</v>
      </c>
      <c r="D35" s="132"/>
      <c r="E35" s="132"/>
      <c r="F35" s="132"/>
      <c r="G35" s="132"/>
      <c r="H35" s="133"/>
      <c r="I35" s="133"/>
      <c r="J35" s="133"/>
      <c r="K35" s="133"/>
      <c r="L35" s="133"/>
      <c r="M35" s="133"/>
      <c r="N35" s="133"/>
      <c r="O35" s="133"/>
      <c r="P35" s="133"/>
      <c r="Q35" s="133"/>
      <c r="R35" s="133"/>
      <c r="S35" s="133"/>
      <c r="T35" s="133"/>
      <c r="U35" s="133"/>
      <c r="V35" s="133"/>
      <c r="W35" s="133"/>
      <c r="X35" s="133"/>
      <c r="Y35" s="133"/>
      <c r="Z35" s="133"/>
      <c r="AA35" s="133"/>
      <c r="AB35" s="133"/>
      <c r="AC35" s="3"/>
      <c r="AD35" s="203"/>
      <c r="AE35" s="204"/>
      <c r="AF35" s="204"/>
      <c r="AG35" s="204"/>
      <c r="AH35" s="204"/>
      <c r="AI35" s="205"/>
    </row>
    <row r="36" spans="1:35" ht="21" customHeight="1" hidden="1">
      <c r="A36" s="47"/>
      <c r="B36" s="44" t="s">
        <v>2</v>
      </c>
      <c r="C36" s="46" t="str">
        <f>'II_revenue and costs'!A125</f>
        <v>Revenue from sewage collection and provision of purification services</v>
      </c>
      <c r="D36" s="132"/>
      <c r="E36" s="132"/>
      <c r="F36" s="132"/>
      <c r="G36" s="132"/>
      <c r="H36" s="133"/>
      <c r="I36" s="133"/>
      <c r="J36" s="133"/>
      <c r="K36" s="133"/>
      <c r="L36" s="133"/>
      <c r="M36" s="133"/>
      <c r="N36" s="133"/>
      <c r="O36" s="133"/>
      <c r="P36" s="133"/>
      <c r="Q36" s="133"/>
      <c r="R36" s="133"/>
      <c r="S36" s="133"/>
      <c r="T36" s="133"/>
      <c r="U36" s="133"/>
      <c r="V36" s="133"/>
      <c r="W36" s="133"/>
      <c r="X36" s="133"/>
      <c r="Y36" s="133"/>
      <c r="Z36" s="133"/>
      <c r="AA36" s="133"/>
      <c r="AB36" s="133"/>
      <c r="AC36" s="3"/>
      <c r="AD36" s="203"/>
      <c r="AE36" s="204"/>
      <c r="AF36" s="204"/>
      <c r="AG36" s="204"/>
      <c r="AH36" s="204"/>
      <c r="AI36" s="205"/>
    </row>
    <row r="37" spans="1:35" ht="12.75">
      <c r="A37" s="48"/>
      <c r="B37" s="44" t="s">
        <v>2</v>
      </c>
      <c r="C37" s="46" t="str">
        <f>'II_revenue and costs'!A129</f>
        <v>Type of revenue</v>
      </c>
      <c r="D37" s="132"/>
      <c r="E37" s="132">
        <f>IF('III_investments-residual value'!$B$20='III_investments-residual value'!$B$7,'IV_cash flow'!H37,0)</f>
        <v>0</v>
      </c>
      <c r="F37" s="132">
        <f>IF($AK$9&lt;2,H37,0)</f>
        <v>0</v>
      </c>
      <c r="G37" s="132">
        <f>IF($AK$9&lt;3,H37,0)</f>
        <v>0</v>
      </c>
      <c r="H37" s="133">
        <f>'II_revenue and costs'!D136-'II_revenue and costs'!C136</f>
        <v>0</v>
      </c>
      <c r="I37" s="133">
        <f>H37</f>
        <v>0</v>
      </c>
      <c r="J37" s="133">
        <f aca="true" t="shared" si="1" ref="J37:AB37">I37</f>
        <v>0</v>
      </c>
      <c r="K37" s="133">
        <f t="shared" si="1"/>
        <v>0</v>
      </c>
      <c r="L37" s="133">
        <f t="shared" si="1"/>
        <v>0</v>
      </c>
      <c r="M37" s="133">
        <f t="shared" si="1"/>
        <v>0</v>
      </c>
      <c r="N37" s="133">
        <f t="shared" si="1"/>
        <v>0</v>
      </c>
      <c r="O37" s="133">
        <f t="shared" si="1"/>
        <v>0</v>
      </c>
      <c r="P37" s="133">
        <f t="shared" si="1"/>
        <v>0</v>
      </c>
      <c r="Q37" s="133">
        <f t="shared" si="1"/>
        <v>0</v>
      </c>
      <c r="R37" s="133">
        <f t="shared" si="1"/>
        <v>0</v>
      </c>
      <c r="S37" s="133">
        <f t="shared" si="1"/>
        <v>0</v>
      </c>
      <c r="T37" s="133">
        <f t="shared" si="1"/>
        <v>0</v>
      </c>
      <c r="U37" s="133">
        <f t="shared" si="1"/>
        <v>0</v>
      </c>
      <c r="V37" s="133">
        <f t="shared" si="1"/>
        <v>0</v>
      </c>
      <c r="W37" s="133">
        <f t="shared" si="1"/>
        <v>0</v>
      </c>
      <c r="X37" s="133">
        <f t="shared" si="1"/>
        <v>0</v>
      </c>
      <c r="Y37" s="133">
        <f t="shared" si="1"/>
        <v>0</v>
      </c>
      <c r="Z37" s="133">
        <f t="shared" si="1"/>
        <v>0</v>
      </c>
      <c r="AA37" s="133">
        <f t="shared" si="1"/>
        <v>0</v>
      </c>
      <c r="AB37" s="133">
        <f t="shared" si="1"/>
        <v>0</v>
      </c>
      <c r="AC37" s="3"/>
      <c r="AD37" s="203"/>
      <c r="AE37" s="204"/>
      <c r="AF37" s="204"/>
      <c r="AG37" s="204"/>
      <c r="AH37" s="204"/>
      <c r="AI37" s="205"/>
    </row>
    <row r="38" spans="1:35" ht="19.5" customHeight="1">
      <c r="A38" s="91" t="s">
        <v>4</v>
      </c>
      <c r="B38" s="251" t="s">
        <v>74</v>
      </c>
      <c r="C38" s="252"/>
      <c r="D38" s="134"/>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D38" s="203"/>
      <c r="AE38" s="204"/>
      <c r="AF38" s="204"/>
      <c r="AG38" s="204"/>
      <c r="AH38" s="204"/>
      <c r="AI38" s="205"/>
    </row>
    <row r="39" spans="1:35" ht="21">
      <c r="A39" s="61"/>
      <c r="B39" s="44" t="s">
        <v>2</v>
      </c>
      <c r="C39" s="62" t="s">
        <v>75</v>
      </c>
      <c r="D39" s="132"/>
      <c r="E39" s="132">
        <f>IF('III_investments-residual value'!$B$20='III_investments-residual value'!$B$7,'IV_cash flow'!H39,0)</f>
        <v>0</v>
      </c>
      <c r="F39" s="132">
        <f>IF($AK$9&lt;2,H39,0)</f>
        <v>0</v>
      </c>
      <c r="G39" s="132">
        <f>IF($AK$9&lt;3,H39,0)</f>
        <v>0</v>
      </c>
      <c r="H39" s="133">
        <f>SUM('II_revenue and costs'!F141:F167)</f>
        <v>0</v>
      </c>
      <c r="I39" s="133">
        <f>H39</f>
        <v>0</v>
      </c>
      <c r="J39" s="133">
        <f aca="true" t="shared" si="2" ref="J39:AB39">I39</f>
        <v>0</v>
      </c>
      <c r="K39" s="133">
        <f t="shared" si="2"/>
        <v>0</v>
      </c>
      <c r="L39" s="133">
        <f t="shared" si="2"/>
        <v>0</v>
      </c>
      <c r="M39" s="133">
        <f t="shared" si="2"/>
        <v>0</v>
      </c>
      <c r="N39" s="133">
        <f t="shared" si="2"/>
        <v>0</v>
      </c>
      <c r="O39" s="133">
        <f t="shared" si="2"/>
        <v>0</v>
      </c>
      <c r="P39" s="133">
        <f t="shared" si="2"/>
        <v>0</v>
      </c>
      <c r="Q39" s="133">
        <f t="shared" si="2"/>
        <v>0</v>
      </c>
      <c r="R39" s="133">
        <f t="shared" si="2"/>
        <v>0</v>
      </c>
      <c r="S39" s="133">
        <f t="shared" si="2"/>
        <v>0</v>
      </c>
      <c r="T39" s="133">
        <f t="shared" si="2"/>
        <v>0</v>
      </c>
      <c r="U39" s="133">
        <f t="shared" si="2"/>
        <v>0</v>
      </c>
      <c r="V39" s="133">
        <f t="shared" si="2"/>
        <v>0</v>
      </c>
      <c r="W39" s="133">
        <f t="shared" si="2"/>
        <v>0</v>
      </c>
      <c r="X39" s="133">
        <f t="shared" si="2"/>
        <v>0</v>
      </c>
      <c r="Y39" s="133">
        <f t="shared" si="2"/>
        <v>0</v>
      </c>
      <c r="Z39" s="133">
        <f t="shared" si="2"/>
        <v>0</v>
      </c>
      <c r="AA39" s="133">
        <f t="shared" si="2"/>
        <v>0</v>
      </c>
      <c r="AB39" s="133">
        <f t="shared" si="2"/>
        <v>0</v>
      </c>
      <c r="AC39" s="3"/>
      <c r="AD39" s="203"/>
      <c r="AE39" s="204"/>
      <c r="AF39" s="204"/>
      <c r="AG39" s="204"/>
      <c r="AH39" s="204"/>
      <c r="AI39" s="205"/>
    </row>
    <row r="40" spans="1:35" s="8" customFormat="1" ht="15">
      <c r="A40" s="253" t="s">
        <v>99</v>
      </c>
      <c r="B40" s="254"/>
      <c r="C40" s="255"/>
      <c r="D40" s="136">
        <f>SUM(D37+D39)</f>
        <v>0</v>
      </c>
      <c r="E40" s="136">
        <f>SUM(E37+E39)</f>
        <v>0</v>
      </c>
      <c r="F40" s="136">
        <f>SUM(F37+F39)</f>
        <v>0</v>
      </c>
      <c r="G40" s="136">
        <f>SUM(G37+G39)</f>
        <v>0</v>
      </c>
      <c r="H40" s="136">
        <f>SUM(H37+H39)</f>
        <v>0</v>
      </c>
      <c r="I40" s="136">
        <f aca="true" t="shared" si="3" ref="I40:AB40">SUM(I37+I39)</f>
        <v>0</v>
      </c>
      <c r="J40" s="136">
        <f t="shared" si="3"/>
        <v>0</v>
      </c>
      <c r="K40" s="136">
        <f t="shared" si="3"/>
        <v>0</v>
      </c>
      <c r="L40" s="136">
        <f t="shared" si="3"/>
        <v>0</v>
      </c>
      <c r="M40" s="136">
        <f t="shared" si="3"/>
        <v>0</v>
      </c>
      <c r="N40" s="136">
        <f t="shared" si="3"/>
        <v>0</v>
      </c>
      <c r="O40" s="136">
        <f t="shared" si="3"/>
        <v>0</v>
      </c>
      <c r="P40" s="136">
        <f t="shared" si="3"/>
        <v>0</v>
      </c>
      <c r="Q40" s="136">
        <f t="shared" si="3"/>
        <v>0</v>
      </c>
      <c r="R40" s="136">
        <f t="shared" si="3"/>
        <v>0</v>
      </c>
      <c r="S40" s="136">
        <f t="shared" si="3"/>
        <v>0</v>
      </c>
      <c r="T40" s="136">
        <f t="shared" si="3"/>
        <v>0</v>
      </c>
      <c r="U40" s="136">
        <f t="shared" si="3"/>
        <v>0</v>
      </c>
      <c r="V40" s="136">
        <f t="shared" si="3"/>
        <v>0</v>
      </c>
      <c r="W40" s="136">
        <f t="shared" si="3"/>
        <v>0</v>
      </c>
      <c r="X40" s="136">
        <f t="shared" si="3"/>
        <v>0</v>
      </c>
      <c r="Y40" s="136">
        <f t="shared" si="3"/>
        <v>0</v>
      </c>
      <c r="Z40" s="136">
        <f t="shared" si="3"/>
        <v>0</v>
      </c>
      <c r="AA40" s="136">
        <f t="shared" si="3"/>
        <v>0</v>
      </c>
      <c r="AB40" s="136">
        <f t="shared" si="3"/>
        <v>0</v>
      </c>
      <c r="AD40" s="203"/>
      <c r="AE40" s="204"/>
      <c r="AF40" s="204"/>
      <c r="AG40" s="204"/>
      <c r="AH40" s="204"/>
      <c r="AI40" s="205"/>
    </row>
    <row r="41" spans="1:35" ht="6" customHeight="1">
      <c r="A41" s="86"/>
      <c r="B41" s="86"/>
      <c r="C41" s="86"/>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3"/>
      <c r="AD41" s="203"/>
      <c r="AE41" s="204"/>
      <c r="AF41" s="204"/>
      <c r="AG41" s="204"/>
      <c r="AH41" s="204"/>
      <c r="AI41" s="205"/>
    </row>
    <row r="42" spans="1:35" ht="6" customHeight="1">
      <c r="A42" s="88"/>
      <c r="B42" s="88"/>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3"/>
      <c r="AD42" s="203"/>
      <c r="AE42" s="204"/>
      <c r="AF42" s="204"/>
      <c r="AG42" s="204"/>
      <c r="AH42" s="204"/>
      <c r="AI42" s="205"/>
    </row>
    <row r="43" spans="1:35" s="8" customFormat="1" ht="15" customHeight="1" thickBot="1">
      <c r="A43" s="256" t="s">
        <v>173</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D43" s="203"/>
      <c r="AE43" s="204"/>
      <c r="AF43" s="204"/>
      <c r="AG43" s="204"/>
      <c r="AH43" s="204"/>
      <c r="AI43" s="205"/>
    </row>
    <row r="44" spans="1:35" s="3" customFormat="1" ht="12" customHeight="1">
      <c r="A44" s="63" t="s">
        <v>9</v>
      </c>
      <c r="B44" s="300" t="str">
        <f>'II_revenue and costs'!A140</f>
        <v>Energy and recources</v>
      </c>
      <c r="C44" s="301"/>
      <c r="D44" s="137"/>
      <c r="E44" s="132">
        <f>IF('III_investments-residual value'!$B$20='III_investments-residual value'!$B$7,'IV_cash flow'!H44,0)</f>
        <v>0</v>
      </c>
      <c r="F44" s="132">
        <f aca="true" t="shared" si="4" ref="F44:F49">IF($AK$9&lt;2,H44,0)</f>
        <v>0</v>
      </c>
      <c r="G44" s="132">
        <f aca="true" t="shared" si="5" ref="G44:G49">IF($AK$9&lt;3,H44,0)</f>
        <v>0</v>
      </c>
      <c r="H44" s="158">
        <f>SUM('II_revenue and costs'!G141:G142)+'II_revenue and costs'!G145</f>
        <v>0</v>
      </c>
      <c r="I44" s="158">
        <f aca="true" t="shared" si="6" ref="I44:I49">H44</f>
        <v>0</v>
      </c>
      <c r="J44" s="158">
        <f aca="true" t="shared" si="7" ref="J44:AB49">I44</f>
        <v>0</v>
      </c>
      <c r="K44" s="158">
        <f t="shared" si="7"/>
        <v>0</v>
      </c>
      <c r="L44" s="158">
        <f t="shared" si="7"/>
        <v>0</v>
      </c>
      <c r="M44" s="158">
        <f t="shared" si="7"/>
        <v>0</v>
      </c>
      <c r="N44" s="158">
        <f t="shared" si="7"/>
        <v>0</v>
      </c>
      <c r="O44" s="158">
        <f t="shared" si="7"/>
        <v>0</v>
      </c>
      <c r="P44" s="158">
        <f t="shared" si="7"/>
        <v>0</v>
      </c>
      <c r="Q44" s="158">
        <f t="shared" si="7"/>
        <v>0</v>
      </c>
      <c r="R44" s="158">
        <f t="shared" si="7"/>
        <v>0</v>
      </c>
      <c r="S44" s="158">
        <f t="shared" si="7"/>
        <v>0</v>
      </c>
      <c r="T44" s="158">
        <f t="shared" si="7"/>
        <v>0</v>
      </c>
      <c r="U44" s="158">
        <f t="shared" si="7"/>
        <v>0</v>
      </c>
      <c r="V44" s="158">
        <f t="shared" si="7"/>
        <v>0</v>
      </c>
      <c r="W44" s="158">
        <f t="shared" si="7"/>
        <v>0</v>
      </c>
      <c r="X44" s="158">
        <f t="shared" si="7"/>
        <v>0</v>
      </c>
      <c r="Y44" s="158">
        <f t="shared" si="7"/>
        <v>0</v>
      </c>
      <c r="Z44" s="158">
        <f t="shared" si="7"/>
        <v>0</v>
      </c>
      <c r="AA44" s="158">
        <f t="shared" si="7"/>
        <v>0</v>
      </c>
      <c r="AB44" s="158">
        <f t="shared" si="7"/>
        <v>0</v>
      </c>
      <c r="AD44" s="203"/>
      <c r="AE44" s="204"/>
      <c r="AF44" s="204"/>
      <c r="AG44" s="204"/>
      <c r="AH44" s="204"/>
      <c r="AI44" s="205"/>
    </row>
    <row r="45" spans="1:35" s="3" customFormat="1" ht="12.75" customHeight="1">
      <c r="A45" s="49" t="s">
        <v>10</v>
      </c>
      <c r="B45" s="243" t="str">
        <f>'II_revenue and costs'!A146</f>
        <v>Personel</v>
      </c>
      <c r="C45" s="244"/>
      <c r="D45" s="132"/>
      <c r="E45" s="132">
        <f>IF('III_investments-residual value'!$B$20='III_investments-residual value'!$B$7,'IV_cash flow'!H45,0)</f>
        <v>0</v>
      </c>
      <c r="F45" s="132">
        <f t="shared" si="4"/>
        <v>0</v>
      </c>
      <c r="G45" s="132">
        <f t="shared" si="5"/>
        <v>0</v>
      </c>
      <c r="H45" s="133">
        <f>'II_revenue and costs'!G149</f>
        <v>0</v>
      </c>
      <c r="I45" s="158">
        <f t="shared" si="6"/>
        <v>0</v>
      </c>
      <c r="J45" s="158">
        <f aca="true" t="shared" si="8" ref="J45:X45">I45</f>
        <v>0</v>
      </c>
      <c r="K45" s="158">
        <f t="shared" si="8"/>
        <v>0</v>
      </c>
      <c r="L45" s="158">
        <f t="shared" si="8"/>
        <v>0</v>
      </c>
      <c r="M45" s="158">
        <f t="shared" si="8"/>
        <v>0</v>
      </c>
      <c r="N45" s="158">
        <f t="shared" si="8"/>
        <v>0</v>
      </c>
      <c r="O45" s="158">
        <f t="shared" si="8"/>
        <v>0</v>
      </c>
      <c r="P45" s="158">
        <f t="shared" si="8"/>
        <v>0</v>
      </c>
      <c r="Q45" s="158">
        <f t="shared" si="8"/>
        <v>0</v>
      </c>
      <c r="R45" s="158">
        <f t="shared" si="8"/>
        <v>0</v>
      </c>
      <c r="S45" s="158">
        <f t="shared" si="8"/>
        <v>0</v>
      </c>
      <c r="T45" s="158">
        <f t="shared" si="8"/>
        <v>0</v>
      </c>
      <c r="U45" s="158">
        <f t="shared" si="8"/>
        <v>0</v>
      </c>
      <c r="V45" s="158">
        <f t="shared" si="8"/>
        <v>0</v>
      </c>
      <c r="W45" s="158">
        <f t="shared" si="8"/>
        <v>0</v>
      </c>
      <c r="X45" s="158">
        <f t="shared" si="8"/>
        <v>0</v>
      </c>
      <c r="Y45" s="158">
        <f t="shared" si="7"/>
        <v>0</v>
      </c>
      <c r="Z45" s="158">
        <f t="shared" si="7"/>
        <v>0</v>
      </c>
      <c r="AA45" s="158">
        <f t="shared" si="7"/>
        <v>0</v>
      </c>
      <c r="AB45" s="158">
        <f t="shared" si="7"/>
        <v>0</v>
      </c>
      <c r="AD45" s="203"/>
      <c r="AE45" s="204"/>
      <c r="AF45" s="204"/>
      <c r="AG45" s="204"/>
      <c r="AH45" s="204"/>
      <c r="AI45" s="205"/>
    </row>
    <row r="46" spans="1:35" s="3" customFormat="1" ht="12.75" customHeight="1">
      <c r="A46" s="49" t="s">
        <v>11</v>
      </c>
      <c r="B46" s="243" t="str">
        <f>'II_revenue and costs'!A150</f>
        <v>Taxes</v>
      </c>
      <c r="C46" s="244"/>
      <c r="D46" s="132"/>
      <c r="E46" s="132">
        <f>IF('III_investments-residual value'!$B$20='III_investments-residual value'!$B$7,'IV_cash flow'!H46,0)</f>
        <v>0</v>
      </c>
      <c r="F46" s="132">
        <f t="shared" si="4"/>
        <v>0</v>
      </c>
      <c r="G46" s="132">
        <f t="shared" si="5"/>
        <v>0</v>
      </c>
      <c r="H46" s="133">
        <f>'II_revenue and costs'!G153</f>
        <v>0</v>
      </c>
      <c r="I46" s="158">
        <f t="shared" si="6"/>
        <v>0</v>
      </c>
      <c r="J46" s="158">
        <f t="shared" si="7"/>
        <v>0</v>
      </c>
      <c r="K46" s="158">
        <f t="shared" si="7"/>
        <v>0</v>
      </c>
      <c r="L46" s="158">
        <f t="shared" si="7"/>
        <v>0</v>
      </c>
      <c r="M46" s="158">
        <f t="shared" si="7"/>
        <v>0</v>
      </c>
      <c r="N46" s="158">
        <f t="shared" si="7"/>
        <v>0</v>
      </c>
      <c r="O46" s="158">
        <f t="shared" si="7"/>
        <v>0</v>
      </c>
      <c r="P46" s="158">
        <f t="shared" si="7"/>
        <v>0</v>
      </c>
      <c r="Q46" s="158">
        <f t="shared" si="7"/>
        <v>0</v>
      </c>
      <c r="R46" s="158">
        <f t="shared" si="7"/>
        <v>0</v>
      </c>
      <c r="S46" s="158">
        <f t="shared" si="7"/>
        <v>0</v>
      </c>
      <c r="T46" s="158">
        <f t="shared" si="7"/>
        <v>0</v>
      </c>
      <c r="U46" s="158">
        <f t="shared" si="7"/>
        <v>0</v>
      </c>
      <c r="V46" s="158">
        <f t="shared" si="7"/>
        <v>0</v>
      </c>
      <c r="W46" s="158">
        <f t="shared" si="7"/>
        <v>0</v>
      </c>
      <c r="X46" s="158">
        <f t="shared" si="7"/>
        <v>0</v>
      </c>
      <c r="Y46" s="158">
        <f t="shared" si="7"/>
        <v>0</v>
      </c>
      <c r="Z46" s="158">
        <f t="shared" si="7"/>
        <v>0</v>
      </c>
      <c r="AA46" s="158">
        <f t="shared" si="7"/>
        <v>0</v>
      </c>
      <c r="AB46" s="158">
        <f t="shared" si="7"/>
        <v>0</v>
      </c>
      <c r="AD46" s="203"/>
      <c r="AE46" s="204"/>
      <c r="AF46" s="204"/>
      <c r="AG46" s="204"/>
      <c r="AH46" s="204"/>
      <c r="AI46" s="205"/>
    </row>
    <row r="47" spans="1:35" s="3" customFormat="1" ht="12.75" customHeight="1">
      <c r="A47" s="49" t="s">
        <v>12</v>
      </c>
      <c r="B47" s="243" t="str">
        <f>'II_revenue and costs'!A154</f>
        <v>Maintenance costs</v>
      </c>
      <c r="C47" s="244"/>
      <c r="D47" s="132"/>
      <c r="E47" s="132">
        <f>IF('III_investments-residual value'!$B$20='III_investments-residual value'!$B$7,'IV_cash flow'!H47,0)</f>
        <v>0</v>
      </c>
      <c r="F47" s="132">
        <f t="shared" si="4"/>
        <v>0</v>
      </c>
      <c r="G47" s="132">
        <f t="shared" si="5"/>
        <v>0</v>
      </c>
      <c r="H47" s="133">
        <f>'II_revenue and costs'!G157</f>
        <v>0</v>
      </c>
      <c r="I47" s="158">
        <f t="shared" si="6"/>
        <v>0</v>
      </c>
      <c r="J47" s="158">
        <f t="shared" si="7"/>
        <v>0</v>
      </c>
      <c r="K47" s="158">
        <f t="shared" si="7"/>
        <v>0</v>
      </c>
      <c r="L47" s="158">
        <f t="shared" si="7"/>
        <v>0</v>
      </c>
      <c r="M47" s="158">
        <f t="shared" si="7"/>
        <v>0</v>
      </c>
      <c r="N47" s="158">
        <f t="shared" si="7"/>
        <v>0</v>
      </c>
      <c r="O47" s="158">
        <f t="shared" si="7"/>
        <v>0</v>
      </c>
      <c r="P47" s="158">
        <f t="shared" si="7"/>
        <v>0</v>
      </c>
      <c r="Q47" s="158">
        <f t="shared" si="7"/>
        <v>0</v>
      </c>
      <c r="R47" s="158">
        <f t="shared" si="7"/>
        <v>0</v>
      </c>
      <c r="S47" s="158">
        <f t="shared" si="7"/>
        <v>0</v>
      </c>
      <c r="T47" s="158">
        <f t="shared" si="7"/>
        <v>0</v>
      </c>
      <c r="U47" s="158">
        <f t="shared" si="7"/>
        <v>0</v>
      </c>
      <c r="V47" s="158">
        <f t="shared" si="7"/>
        <v>0</v>
      </c>
      <c r="W47" s="158">
        <f t="shared" si="7"/>
        <v>0</v>
      </c>
      <c r="X47" s="158">
        <f t="shared" si="7"/>
        <v>0</v>
      </c>
      <c r="Y47" s="158">
        <f t="shared" si="7"/>
        <v>0</v>
      </c>
      <c r="Z47" s="158">
        <f t="shared" si="7"/>
        <v>0</v>
      </c>
      <c r="AA47" s="158">
        <f t="shared" si="7"/>
        <v>0</v>
      </c>
      <c r="AB47" s="158">
        <f t="shared" si="7"/>
        <v>0</v>
      </c>
      <c r="AD47" s="203"/>
      <c r="AE47" s="204"/>
      <c r="AF47" s="204"/>
      <c r="AG47" s="204"/>
      <c r="AH47" s="204"/>
      <c r="AI47" s="205"/>
    </row>
    <row r="48" spans="1:35" s="3" customFormat="1" ht="13.5" customHeight="1">
      <c r="A48" s="49" t="s">
        <v>13</v>
      </c>
      <c r="B48" s="243" t="str">
        <f>'II_revenue and costs'!A158</f>
        <v>Administration costs</v>
      </c>
      <c r="C48" s="244"/>
      <c r="D48" s="132"/>
      <c r="E48" s="132">
        <f>IF('III_investments-residual value'!$B$20='III_investments-residual value'!$B$7,'IV_cash flow'!H48,0)</f>
        <v>0</v>
      </c>
      <c r="F48" s="132">
        <f t="shared" si="4"/>
        <v>0</v>
      </c>
      <c r="G48" s="132">
        <f t="shared" si="5"/>
        <v>0</v>
      </c>
      <c r="H48" s="133">
        <f>SUM('II_revenue and costs'!G159:G162)</f>
        <v>0</v>
      </c>
      <c r="I48" s="158">
        <f t="shared" si="6"/>
        <v>0</v>
      </c>
      <c r="J48" s="158">
        <f t="shared" si="7"/>
        <v>0</v>
      </c>
      <c r="K48" s="158">
        <f t="shared" si="7"/>
        <v>0</v>
      </c>
      <c r="L48" s="158">
        <f t="shared" si="7"/>
        <v>0</v>
      </c>
      <c r="M48" s="158">
        <f t="shared" si="7"/>
        <v>0</v>
      </c>
      <c r="N48" s="158">
        <f t="shared" si="7"/>
        <v>0</v>
      </c>
      <c r="O48" s="158">
        <f t="shared" si="7"/>
        <v>0</v>
      </c>
      <c r="P48" s="158">
        <f t="shared" si="7"/>
        <v>0</v>
      </c>
      <c r="Q48" s="158">
        <f t="shared" si="7"/>
        <v>0</v>
      </c>
      <c r="R48" s="158">
        <f t="shared" si="7"/>
        <v>0</v>
      </c>
      <c r="S48" s="158">
        <f t="shared" si="7"/>
        <v>0</v>
      </c>
      <c r="T48" s="158">
        <f t="shared" si="7"/>
        <v>0</v>
      </c>
      <c r="U48" s="158">
        <f t="shared" si="7"/>
        <v>0</v>
      </c>
      <c r="V48" s="158">
        <f t="shared" si="7"/>
        <v>0</v>
      </c>
      <c r="W48" s="158">
        <f t="shared" si="7"/>
        <v>0</v>
      </c>
      <c r="X48" s="158">
        <f t="shared" si="7"/>
        <v>0</v>
      </c>
      <c r="Y48" s="158">
        <f t="shared" si="7"/>
        <v>0</v>
      </c>
      <c r="Z48" s="158">
        <f t="shared" si="7"/>
        <v>0</v>
      </c>
      <c r="AA48" s="158">
        <f t="shared" si="7"/>
        <v>0</v>
      </c>
      <c r="AB48" s="158">
        <f t="shared" si="7"/>
        <v>0</v>
      </c>
      <c r="AD48" s="203"/>
      <c r="AE48" s="204"/>
      <c r="AF48" s="204"/>
      <c r="AG48" s="204"/>
      <c r="AH48" s="204"/>
      <c r="AI48" s="205"/>
    </row>
    <row r="49" spans="1:35" s="3" customFormat="1" ht="12.75" customHeight="1">
      <c r="A49" s="49" t="s">
        <v>14</v>
      </c>
      <c r="B49" s="243" t="str">
        <f>'II_revenue and costs'!A163</f>
        <v>Other costs</v>
      </c>
      <c r="C49" s="244"/>
      <c r="D49" s="132"/>
      <c r="E49" s="132">
        <f>IF('III_investments-residual value'!$B$20='III_investments-residual value'!$B$7,'IV_cash flow'!H49,0)</f>
        <v>0</v>
      </c>
      <c r="F49" s="132">
        <f t="shared" si="4"/>
        <v>0</v>
      </c>
      <c r="G49" s="132">
        <f t="shared" si="5"/>
        <v>0</v>
      </c>
      <c r="H49" s="133">
        <f>SUM('II_revenue and costs'!G164:G167)</f>
        <v>0</v>
      </c>
      <c r="I49" s="158">
        <f t="shared" si="6"/>
        <v>0</v>
      </c>
      <c r="J49" s="158">
        <f t="shared" si="7"/>
        <v>0</v>
      </c>
      <c r="K49" s="158">
        <f t="shared" si="7"/>
        <v>0</v>
      </c>
      <c r="L49" s="158">
        <f t="shared" si="7"/>
        <v>0</v>
      </c>
      <c r="M49" s="158">
        <f t="shared" si="7"/>
        <v>0</v>
      </c>
      <c r="N49" s="158">
        <f t="shared" si="7"/>
        <v>0</v>
      </c>
      <c r="O49" s="158">
        <f t="shared" si="7"/>
        <v>0</v>
      </c>
      <c r="P49" s="158">
        <f t="shared" si="7"/>
        <v>0</v>
      </c>
      <c r="Q49" s="158">
        <f t="shared" si="7"/>
        <v>0</v>
      </c>
      <c r="R49" s="158">
        <f t="shared" si="7"/>
        <v>0</v>
      </c>
      <c r="S49" s="158">
        <f t="shared" si="7"/>
        <v>0</v>
      </c>
      <c r="T49" s="158">
        <f t="shared" si="7"/>
        <v>0</v>
      </c>
      <c r="U49" s="158">
        <f t="shared" si="7"/>
        <v>0</v>
      </c>
      <c r="V49" s="158">
        <f t="shared" si="7"/>
        <v>0</v>
      </c>
      <c r="W49" s="158">
        <f t="shared" si="7"/>
        <v>0</v>
      </c>
      <c r="X49" s="158">
        <f t="shared" si="7"/>
        <v>0</v>
      </c>
      <c r="Y49" s="158">
        <f t="shared" si="7"/>
        <v>0</v>
      </c>
      <c r="Z49" s="158">
        <f t="shared" si="7"/>
        <v>0</v>
      </c>
      <c r="AA49" s="158">
        <f t="shared" si="7"/>
        <v>0</v>
      </c>
      <c r="AB49" s="158">
        <f t="shared" si="7"/>
        <v>0</v>
      </c>
      <c r="AD49" s="203"/>
      <c r="AE49" s="204"/>
      <c r="AF49" s="204"/>
      <c r="AG49" s="204"/>
      <c r="AH49" s="204"/>
      <c r="AI49" s="205"/>
    </row>
    <row r="50" spans="1:35" ht="12.75" customHeight="1">
      <c r="A50" s="253" t="s">
        <v>171</v>
      </c>
      <c r="B50" s="254"/>
      <c r="C50" s="255"/>
      <c r="D50" s="138">
        <f>SUM(D44:D49)</f>
        <v>0</v>
      </c>
      <c r="E50" s="138">
        <f>SUM(E44:E49)</f>
        <v>0</v>
      </c>
      <c r="F50" s="162">
        <f>SUM(F44:F49)</f>
        <v>0</v>
      </c>
      <c r="G50" s="162">
        <f>SUM(G44:G49)</f>
        <v>0</v>
      </c>
      <c r="H50" s="162">
        <f>SUM(H44:H49)</f>
        <v>0</v>
      </c>
      <c r="I50" s="162">
        <f aca="true" t="shared" si="9" ref="I50:AB50">SUM(I44:I49)</f>
        <v>0</v>
      </c>
      <c r="J50" s="162">
        <f t="shared" si="9"/>
        <v>0</v>
      </c>
      <c r="K50" s="162">
        <f t="shared" si="9"/>
        <v>0</v>
      </c>
      <c r="L50" s="162">
        <f t="shared" si="9"/>
        <v>0</v>
      </c>
      <c r="M50" s="162">
        <f t="shared" si="9"/>
        <v>0</v>
      </c>
      <c r="N50" s="162">
        <f t="shared" si="9"/>
        <v>0</v>
      </c>
      <c r="O50" s="162">
        <f t="shared" si="9"/>
        <v>0</v>
      </c>
      <c r="P50" s="162">
        <f t="shared" si="9"/>
        <v>0</v>
      </c>
      <c r="Q50" s="162">
        <f t="shared" si="9"/>
        <v>0</v>
      </c>
      <c r="R50" s="162">
        <f t="shared" si="9"/>
        <v>0</v>
      </c>
      <c r="S50" s="162">
        <f t="shared" si="9"/>
        <v>0</v>
      </c>
      <c r="T50" s="162">
        <f t="shared" si="9"/>
        <v>0</v>
      </c>
      <c r="U50" s="162">
        <f t="shared" si="9"/>
        <v>0</v>
      </c>
      <c r="V50" s="162">
        <f t="shared" si="9"/>
        <v>0</v>
      </c>
      <c r="W50" s="162">
        <f t="shared" si="9"/>
        <v>0</v>
      </c>
      <c r="X50" s="162">
        <f t="shared" si="9"/>
        <v>0</v>
      </c>
      <c r="Y50" s="162">
        <f t="shared" si="9"/>
        <v>0</v>
      </c>
      <c r="Z50" s="162">
        <f t="shared" si="9"/>
        <v>0</v>
      </c>
      <c r="AA50" s="162">
        <f t="shared" si="9"/>
        <v>0</v>
      </c>
      <c r="AB50" s="162">
        <f t="shared" si="9"/>
        <v>0</v>
      </c>
      <c r="AC50" s="3"/>
      <c r="AD50" s="203"/>
      <c r="AE50" s="204"/>
      <c r="AF50" s="204"/>
      <c r="AG50" s="204"/>
      <c r="AH50" s="204"/>
      <c r="AI50" s="205"/>
    </row>
    <row r="51" spans="1:35" ht="6" customHeight="1">
      <c r="A51" s="36"/>
      <c r="B51" s="37"/>
      <c r="C51" s="38"/>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
      <c r="AD51" s="203"/>
      <c r="AE51" s="204"/>
      <c r="AF51" s="204"/>
      <c r="AG51" s="204"/>
      <c r="AH51" s="204"/>
      <c r="AI51" s="205"/>
    </row>
    <row r="52" spans="1:35" ht="12.75">
      <c r="A52" s="273" t="s">
        <v>133</v>
      </c>
      <c r="B52" s="274"/>
      <c r="C52" s="274"/>
      <c r="D52" s="275"/>
      <c r="E52" s="44"/>
      <c r="F52" s="44"/>
      <c r="G52" s="44"/>
      <c r="H52" s="44"/>
      <c r="I52" s="44"/>
      <c r="J52" s="44"/>
      <c r="K52" s="44"/>
      <c r="L52" s="44"/>
      <c r="M52" s="44"/>
      <c r="N52" s="44"/>
      <c r="O52" s="44"/>
      <c r="P52" s="44"/>
      <c r="Q52" s="44"/>
      <c r="R52" s="44"/>
      <c r="S52" s="44"/>
      <c r="T52" s="44"/>
      <c r="U52" s="44"/>
      <c r="V52" s="44"/>
      <c r="W52" s="44"/>
      <c r="X52" s="44"/>
      <c r="Y52" s="44"/>
      <c r="Z52" s="44"/>
      <c r="AA52" s="44"/>
      <c r="AB52" s="44"/>
      <c r="AC52" s="3"/>
      <c r="AD52" s="203"/>
      <c r="AE52" s="204"/>
      <c r="AF52" s="204"/>
      <c r="AG52" s="204"/>
      <c r="AH52" s="204"/>
      <c r="AI52" s="205"/>
    </row>
    <row r="53" spans="1:35" ht="12.75" customHeight="1">
      <c r="A53" s="49" t="s">
        <v>0</v>
      </c>
      <c r="B53" s="243" t="s">
        <v>67</v>
      </c>
      <c r="C53" s="244"/>
      <c r="D53" s="133">
        <f>SUM('III_investments-residual value'!B9:B13)+'III_investments-residual value'!B15+'III_investments-residual value'!B16</f>
        <v>0</v>
      </c>
      <c r="E53" s="133">
        <f>SUM('III_investments-residual value'!C9:C13)+'III_investments-residual value'!C15+'III_investments-residual value'!C16</f>
        <v>0</v>
      </c>
      <c r="F53" s="133">
        <f>SUM('III_investments-residual value'!D9:D13)+'III_investments-residual value'!D15+'III_investments-residual value'!D16</f>
        <v>0</v>
      </c>
      <c r="G53" s="133">
        <f>SUM('III_investments-residual value'!E9:E13)+'III_investments-residual value'!E15+'III_investments-residual value'!E16</f>
        <v>0</v>
      </c>
      <c r="H53" s="139"/>
      <c r="I53" s="139"/>
      <c r="J53" s="139"/>
      <c r="K53" s="139"/>
      <c r="L53" s="139"/>
      <c r="M53" s="139"/>
      <c r="N53" s="139"/>
      <c r="O53" s="139"/>
      <c r="P53" s="139"/>
      <c r="Q53" s="139"/>
      <c r="R53" s="139"/>
      <c r="S53" s="139"/>
      <c r="T53" s="139"/>
      <c r="U53" s="139"/>
      <c r="V53" s="139"/>
      <c r="W53" s="139"/>
      <c r="X53" s="139"/>
      <c r="Y53" s="139"/>
      <c r="Z53" s="139"/>
      <c r="AA53" s="139"/>
      <c r="AB53" s="139"/>
      <c r="AC53" s="3"/>
      <c r="AD53" s="203"/>
      <c r="AE53" s="204"/>
      <c r="AF53" s="204"/>
      <c r="AG53" s="204"/>
      <c r="AH53" s="204"/>
      <c r="AI53" s="205"/>
    </row>
    <row r="54" spans="1:35" ht="21" customHeight="1">
      <c r="A54" s="49" t="s">
        <v>23</v>
      </c>
      <c r="B54" s="243" t="s">
        <v>68</v>
      </c>
      <c r="C54" s="244"/>
      <c r="D54" s="133">
        <f>'III_investments-residual value'!B18</f>
        <v>0</v>
      </c>
      <c r="E54" s="133">
        <f>'III_investments-residual value'!C18</f>
        <v>0</v>
      </c>
      <c r="F54" s="133">
        <f>'III_investments-residual value'!D18</f>
        <v>0</v>
      </c>
      <c r="G54" s="133">
        <f>'III_investments-residual value'!E18</f>
        <v>0</v>
      </c>
      <c r="H54" s="139"/>
      <c r="I54" s="139"/>
      <c r="J54" s="139"/>
      <c r="K54" s="139"/>
      <c r="L54" s="139"/>
      <c r="M54" s="139"/>
      <c r="N54" s="139"/>
      <c r="O54" s="139"/>
      <c r="P54" s="139"/>
      <c r="Q54" s="139"/>
      <c r="R54" s="139"/>
      <c r="S54" s="139"/>
      <c r="T54" s="139"/>
      <c r="U54" s="139"/>
      <c r="V54" s="139"/>
      <c r="W54" s="139"/>
      <c r="X54" s="139"/>
      <c r="Y54" s="139"/>
      <c r="Z54" s="139"/>
      <c r="AA54" s="139"/>
      <c r="AB54" s="139"/>
      <c r="AC54" s="3"/>
      <c r="AD54" s="203"/>
      <c r="AE54" s="204"/>
      <c r="AF54" s="204"/>
      <c r="AG54" s="204"/>
      <c r="AH54" s="204"/>
      <c r="AI54" s="205"/>
    </row>
    <row r="55" spans="1:35" ht="6" customHeight="1">
      <c r="A55" s="39"/>
      <c r="B55" s="42"/>
      <c r="C55" s="40"/>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
      <c r="AD55" s="203"/>
      <c r="AE55" s="204"/>
      <c r="AF55" s="204"/>
      <c r="AG55" s="204"/>
      <c r="AH55" s="204"/>
      <c r="AI55" s="205"/>
    </row>
    <row r="56" spans="1:35" ht="12.75">
      <c r="A56" s="273" t="s">
        <v>134</v>
      </c>
      <c r="B56" s="274"/>
      <c r="C56" s="274"/>
      <c r="D56" s="275"/>
      <c r="E56" s="44"/>
      <c r="F56" s="44"/>
      <c r="G56" s="44"/>
      <c r="H56" s="44"/>
      <c r="I56" s="44"/>
      <c r="J56" s="44"/>
      <c r="K56" s="44"/>
      <c r="L56" s="44"/>
      <c r="M56" s="44"/>
      <c r="N56" s="44"/>
      <c r="O56" s="44"/>
      <c r="P56" s="44"/>
      <c r="Q56" s="44"/>
      <c r="R56" s="44"/>
      <c r="S56" s="44"/>
      <c r="T56" s="44"/>
      <c r="U56" s="44"/>
      <c r="V56" s="44"/>
      <c r="W56" s="44"/>
      <c r="X56" s="44"/>
      <c r="Y56" s="44"/>
      <c r="Z56" s="44"/>
      <c r="AA56" s="44"/>
      <c r="AB56" s="44"/>
      <c r="AC56" s="3"/>
      <c r="AD56" s="203"/>
      <c r="AE56" s="204"/>
      <c r="AF56" s="204"/>
      <c r="AG56" s="204"/>
      <c r="AH56" s="204"/>
      <c r="AI56" s="205"/>
    </row>
    <row r="57" spans="1:35" ht="12.75" customHeight="1">
      <c r="A57" s="49" t="s">
        <v>15</v>
      </c>
      <c r="B57" s="243" t="s">
        <v>69</v>
      </c>
      <c r="C57" s="244"/>
      <c r="D57" s="44"/>
      <c r="E57" s="44"/>
      <c r="F57" s="44"/>
      <c r="G57" s="44"/>
      <c r="H57" s="44"/>
      <c r="I57" s="44"/>
      <c r="J57" s="44"/>
      <c r="K57" s="44"/>
      <c r="L57" s="44"/>
      <c r="M57" s="44"/>
      <c r="N57" s="44"/>
      <c r="O57" s="44"/>
      <c r="P57" s="44"/>
      <c r="Q57" s="44"/>
      <c r="R57" s="44"/>
      <c r="S57" s="44"/>
      <c r="T57" s="44"/>
      <c r="U57" s="44"/>
      <c r="V57" s="44"/>
      <c r="W57" s="44"/>
      <c r="X57" s="44"/>
      <c r="Y57" s="44"/>
      <c r="Z57" s="44"/>
      <c r="AA57" s="44"/>
      <c r="AB57" s="140">
        <f>IF(SUM(D40:AB40)&gt;SUM(D50:AB50),'III_investments-residual value'!D29,0)</f>
        <v>0</v>
      </c>
      <c r="AC57" s="3"/>
      <c r="AD57" s="203"/>
      <c r="AE57" s="204"/>
      <c r="AF57" s="204"/>
      <c r="AG57" s="204"/>
      <c r="AH57" s="204"/>
      <c r="AI57" s="205"/>
    </row>
    <row r="58" spans="1:35" ht="6" customHeight="1">
      <c r="A58" s="42"/>
      <c r="B58" s="42"/>
      <c r="C58" s="42"/>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3"/>
      <c r="AD58" s="203"/>
      <c r="AE58" s="204"/>
      <c r="AF58" s="204"/>
      <c r="AG58" s="204"/>
      <c r="AH58" s="204"/>
      <c r="AI58" s="205"/>
    </row>
    <row r="59" spans="1:35" ht="12.75">
      <c r="A59" s="273" t="s">
        <v>142</v>
      </c>
      <c r="B59" s="274"/>
      <c r="C59" s="274"/>
      <c r="D59" s="275"/>
      <c r="E59" s="44"/>
      <c r="F59" s="44"/>
      <c r="G59" s="44"/>
      <c r="H59" s="44"/>
      <c r="I59" s="44"/>
      <c r="J59" s="44"/>
      <c r="K59" s="44"/>
      <c r="L59" s="44"/>
      <c r="M59" s="44"/>
      <c r="N59" s="44"/>
      <c r="O59" s="44"/>
      <c r="P59" s="44"/>
      <c r="Q59" s="44"/>
      <c r="R59" s="44"/>
      <c r="S59" s="44"/>
      <c r="T59" s="44"/>
      <c r="U59" s="44"/>
      <c r="V59" s="44"/>
      <c r="W59" s="44"/>
      <c r="X59" s="44"/>
      <c r="Y59" s="44"/>
      <c r="Z59" s="44"/>
      <c r="AA59" s="44"/>
      <c r="AB59" s="44"/>
      <c r="AC59" s="3"/>
      <c r="AD59" s="203"/>
      <c r="AE59" s="204"/>
      <c r="AF59" s="204"/>
      <c r="AG59" s="204"/>
      <c r="AH59" s="204"/>
      <c r="AI59" s="205"/>
    </row>
    <row r="60" spans="1:35" ht="12.75" customHeight="1">
      <c r="A60" s="49" t="s">
        <v>16</v>
      </c>
      <c r="B60" s="243" t="s">
        <v>143</v>
      </c>
      <c r="C60" s="244"/>
      <c r="D60" s="140">
        <f>D40-D50</f>
        <v>0</v>
      </c>
      <c r="E60" s="140">
        <f aca="true" t="shared" si="10" ref="E60:AA60">E40-E50</f>
        <v>0</v>
      </c>
      <c r="F60" s="140">
        <f t="shared" si="10"/>
        <v>0</v>
      </c>
      <c r="G60" s="140">
        <f t="shared" si="10"/>
        <v>0</v>
      </c>
      <c r="H60" s="140">
        <f t="shared" si="10"/>
        <v>0</v>
      </c>
      <c r="I60" s="140">
        <f t="shared" si="10"/>
        <v>0</v>
      </c>
      <c r="J60" s="140">
        <f t="shared" si="10"/>
        <v>0</v>
      </c>
      <c r="K60" s="140">
        <f t="shared" si="10"/>
        <v>0</v>
      </c>
      <c r="L60" s="140">
        <f t="shared" si="10"/>
        <v>0</v>
      </c>
      <c r="M60" s="140">
        <f t="shared" si="10"/>
        <v>0</v>
      </c>
      <c r="N60" s="140">
        <f t="shared" si="10"/>
        <v>0</v>
      </c>
      <c r="O60" s="140">
        <f t="shared" si="10"/>
        <v>0</v>
      </c>
      <c r="P60" s="140">
        <f t="shared" si="10"/>
        <v>0</v>
      </c>
      <c r="Q60" s="140">
        <f t="shared" si="10"/>
        <v>0</v>
      </c>
      <c r="R60" s="140">
        <f t="shared" si="10"/>
        <v>0</v>
      </c>
      <c r="S60" s="140">
        <f t="shared" si="10"/>
        <v>0</v>
      </c>
      <c r="T60" s="140">
        <f t="shared" si="10"/>
        <v>0</v>
      </c>
      <c r="U60" s="140">
        <f t="shared" si="10"/>
        <v>0</v>
      </c>
      <c r="V60" s="140">
        <f t="shared" si="10"/>
        <v>0</v>
      </c>
      <c r="W60" s="140">
        <f t="shared" si="10"/>
        <v>0</v>
      </c>
      <c r="X60" s="140">
        <f t="shared" si="10"/>
        <v>0</v>
      </c>
      <c r="Y60" s="140">
        <f t="shared" si="10"/>
        <v>0</v>
      </c>
      <c r="Z60" s="140">
        <f t="shared" si="10"/>
        <v>0</v>
      </c>
      <c r="AA60" s="140">
        <f t="shared" si="10"/>
        <v>0</v>
      </c>
      <c r="AB60" s="140">
        <f>AB40-AB50+AB57</f>
        <v>0</v>
      </c>
      <c r="AC60" s="3"/>
      <c r="AD60" s="203"/>
      <c r="AE60" s="204"/>
      <c r="AF60" s="204"/>
      <c r="AG60" s="204"/>
      <c r="AH60" s="204"/>
      <c r="AI60" s="205"/>
    </row>
    <row r="61" spans="29:35" ht="12.75">
      <c r="AC61" s="3"/>
      <c r="AD61" s="203"/>
      <c r="AE61" s="204"/>
      <c r="AF61" s="204"/>
      <c r="AG61" s="204"/>
      <c r="AH61" s="204"/>
      <c r="AI61" s="205"/>
    </row>
    <row r="62" spans="1:35" ht="12.75" customHeight="1">
      <c r="A62" s="273" t="s">
        <v>177</v>
      </c>
      <c r="B62" s="274"/>
      <c r="C62" s="274"/>
      <c r="D62" s="275"/>
      <c r="E62" s="44"/>
      <c r="F62" s="44"/>
      <c r="G62" s="44"/>
      <c r="H62" s="44"/>
      <c r="I62" s="44"/>
      <c r="J62" s="44"/>
      <c r="K62" s="44"/>
      <c r="L62" s="44"/>
      <c r="M62" s="44"/>
      <c r="N62" s="44"/>
      <c r="O62" s="44"/>
      <c r="P62" s="44"/>
      <c r="Q62" s="44"/>
      <c r="R62" s="44"/>
      <c r="S62" s="44"/>
      <c r="T62" s="44"/>
      <c r="U62" s="44"/>
      <c r="V62" s="44"/>
      <c r="W62" s="44"/>
      <c r="X62" s="44"/>
      <c r="Y62" s="44"/>
      <c r="Z62" s="44"/>
      <c r="AA62" s="44"/>
      <c r="AB62" s="44"/>
      <c r="AC62" s="3"/>
      <c r="AD62" s="203"/>
      <c r="AE62" s="204"/>
      <c r="AF62" s="204"/>
      <c r="AG62" s="204"/>
      <c r="AH62" s="204"/>
      <c r="AI62" s="205"/>
    </row>
    <row r="63" spans="1:35" ht="16.5" customHeight="1" hidden="1">
      <c r="A63" s="49" t="s">
        <v>18</v>
      </c>
      <c r="B63" s="243" t="s">
        <v>176</v>
      </c>
      <c r="C63" s="244"/>
      <c r="D63" s="141">
        <f>1/(1+0.05)^(D8-1)</f>
        <v>1</v>
      </c>
      <c r="E63" s="141">
        <f>1/(1+0.04)^(E8-1)</f>
        <v>0.9615384615384615</v>
      </c>
      <c r="F63" s="141">
        <f>1/(1+0.04)^(F8-1)</f>
        <v>0.9245562130177514</v>
      </c>
      <c r="G63" s="141">
        <f aca="true" t="shared" si="11" ref="G63:AB63">1/(1+0.04)^(G8-1)</f>
        <v>0.8889963586709149</v>
      </c>
      <c r="H63" s="141">
        <f t="shared" si="11"/>
        <v>0.8548041910297257</v>
      </c>
      <c r="I63" s="141">
        <f t="shared" si="11"/>
        <v>0.8219271067593515</v>
      </c>
      <c r="J63" s="141">
        <f t="shared" si="11"/>
        <v>0.7903145257301457</v>
      </c>
      <c r="K63" s="141">
        <f t="shared" si="11"/>
        <v>0.7599178132020633</v>
      </c>
      <c r="L63" s="141">
        <f t="shared" si="11"/>
        <v>0.7306902050019838</v>
      </c>
      <c r="M63" s="141">
        <f t="shared" si="11"/>
        <v>0.7025867355788304</v>
      </c>
      <c r="N63" s="141">
        <f t="shared" si="11"/>
        <v>0.6755641688257985</v>
      </c>
      <c r="O63" s="141">
        <f t="shared" si="11"/>
        <v>0.6495809315632679</v>
      </c>
      <c r="P63" s="141">
        <f t="shared" si="11"/>
        <v>0.6245970495800651</v>
      </c>
      <c r="Q63" s="141">
        <f t="shared" si="11"/>
        <v>0.600574086134678</v>
      </c>
      <c r="R63" s="141">
        <f t="shared" si="11"/>
        <v>0.5774750828218058</v>
      </c>
      <c r="S63" s="141">
        <f t="shared" si="11"/>
        <v>0.5552645027132748</v>
      </c>
      <c r="T63" s="141">
        <f t="shared" si="11"/>
        <v>0.533908175685841</v>
      </c>
      <c r="U63" s="141">
        <f t="shared" si="11"/>
        <v>0.5133732458517702</v>
      </c>
      <c r="V63" s="141">
        <f t="shared" si="11"/>
        <v>0.4936281210113175</v>
      </c>
      <c r="W63" s="141">
        <f t="shared" si="11"/>
        <v>0.47464242404934376</v>
      </c>
      <c r="X63" s="141">
        <f t="shared" si="11"/>
        <v>0.45638694620129205</v>
      </c>
      <c r="Y63" s="141">
        <f t="shared" si="11"/>
        <v>0.43883360211662686</v>
      </c>
      <c r="Z63" s="141">
        <f t="shared" si="11"/>
        <v>0.4219553866506028</v>
      </c>
      <c r="AA63" s="141">
        <f t="shared" si="11"/>
        <v>0.4057263333178873</v>
      </c>
      <c r="AB63" s="141">
        <f t="shared" si="11"/>
        <v>0.3901214743441224</v>
      </c>
      <c r="AC63" s="3"/>
      <c r="AD63" s="203"/>
      <c r="AE63" s="204"/>
      <c r="AF63" s="204"/>
      <c r="AG63" s="204"/>
      <c r="AH63" s="204"/>
      <c r="AI63" s="205"/>
    </row>
    <row r="64" spans="1:35" ht="12.75" customHeight="1" hidden="1">
      <c r="A64" s="33" t="s">
        <v>19</v>
      </c>
      <c r="C64" s="33" t="s">
        <v>20</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3"/>
      <c r="AD64" s="203"/>
      <c r="AE64" s="204"/>
      <c r="AF64" s="204"/>
      <c r="AG64" s="204"/>
      <c r="AH64" s="204"/>
      <c r="AI64" s="205"/>
    </row>
    <row r="65" spans="3:35" ht="12.75" customHeight="1" hidden="1">
      <c r="C65" s="33" t="s">
        <v>21</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f>AB57*AB63</f>
        <v>0</v>
      </c>
      <c r="AC65" s="3"/>
      <c r="AD65" s="203"/>
      <c r="AE65" s="204"/>
      <c r="AF65" s="204"/>
      <c r="AG65" s="204"/>
      <c r="AH65" s="204"/>
      <c r="AI65" s="205"/>
    </row>
    <row r="66" spans="1:35" ht="12.75">
      <c r="A66" s="49" t="s">
        <v>18</v>
      </c>
      <c r="B66" s="243" t="s">
        <v>178</v>
      </c>
      <c r="C66" s="244" t="s">
        <v>22</v>
      </c>
      <c r="D66" s="140">
        <f>(D40-D50)*D63</f>
        <v>0</v>
      </c>
      <c r="E66" s="140">
        <f aca="true" t="shared" si="12" ref="E66:AA66">(E40-E50)*E63</f>
        <v>0</v>
      </c>
      <c r="F66" s="140">
        <f t="shared" si="12"/>
        <v>0</v>
      </c>
      <c r="G66" s="140">
        <f t="shared" si="12"/>
        <v>0</v>
      </c>
      <c r="H66" s="140">
        <f t="shared" si="12"/>
        <v>0</v>
      </c>
      <c r="I66" s="140">
        <f t="shared" si="12"/>
        <v>0</v>
      </c>
      <c r="J66" s="140">
        <f t="shared" si="12"/>
        <v>0</v>
      </c>
      <c r="K66" s="140">
        <f t="shared" si="12"/>
        <v>0</v>
      </c>
      <c r="L66" s="140">
        <f t="shared" si="12"/>
        <v>0</v>
      </c>
      <c r="M66" s="140">
        <f t="shared" si="12"/>
        <v>0</v>
      </c>
      <c r="N66" s="140">
        <f t="shared" si="12"/>
        <v>0</v>
      </c>
      <c r="O66" s="140">
        <f t="shared" si="12"/>
        <v>0</v>
      </c>
      <c r="P66" s="140">
        <f t="shared" si="12"/>
        <v>0</v>
      </c>
      <c r="Q66" s="140">
        <f t="shared" si="12"/>
        <v>0</v>
      </c>
      <c r="R66" s="140">
        <f t="shared" si="12"/>
        <v>0</v>
      </c>
      <c r="S66" s="140">
        <f t="shared" si="12"/>
        <v>0</v>
      </c>
      <c r="T66" s="140">
        <f t="shared" si="12"/>
        <v>0</v>
      </c>
      <c r="U66" s="140">
        <f t="shared" si="12"/>
        <v>0</v>
      </c>
      <c r="V66" s="140">
        <f t="shared" si="12"/>
        <v>0</v>
      </c>
      <c r="W66" s="140">
        <f t="shared" si="12"/>
        <v>0</v>
      </c>
      <c r="X66" s="140">
        <f t="shared" si="12"/>
        <v>0</v>
      </c>
      <c r="Y66" s="140">
        <f t="shared" si="12"/>
        <v>0</v>
      </c>
      <c r="Z66" s="140">
        <f t="shared" si="12"/>
        <v>0</v>
      </c>
      <c r="AA66" s="140">
        <f t="shared" si="12"/>
        <v>0</v>
      </c>
      <c r="AB66" s="140">
        <f>(AB40-AB50)*AB63+AB65</f>
        <v>0</v>
      </c>
      <c r="AC66" s="3"/>
      <c r="AD66" s="203"/>
      <c r="AE66" s="204"/>
      <c r="AF66" s="204"/>
      <c r="AG66" s="204"/>
      <c r="AH66" s="204"/>
      <c r="AI66" s="205"/>
    </row>
    <row r="67" spans="29:35" ht="12.75" customHeight="1" hidden="1">
      <c r="AC67" s="3"/>
      <c r="AD67" s="203"/>
      <c r="AE67" s="204"/>
      <c r="AF67" s="204"/>
      <c r="AG67" s="204"/>
      <c r="AH67" s="204"/>
      <c r="AI67" s="205"/>
    </row>
    <row r="68" spans="1:35" ht="12" customHeight="1" hidden="1">
      <c r="A68" s="250" t="s">
        <v>70</v>
      </c>
      <c r="B68" s="250"/>
      <c r="C68" s="250"/>
      <c r="D68" s="250"/>
      <c r="AD68" s="203"/>
      <c r="AE68" s="204"/>
      <c r="AF68" s="204"/>
      <c r="AG68" s="204"/>
      <c r="AH68" s="204"/>
      <c r="AI68" s="205"/>
    </row>
    <row r="69" spans="2:35" ht="12" customHeight="1" hidden="1">
      <c r="B69" s="246" t="s">
        <v>71</v>
      </c>
      <c r="C69" s="246"/>
      <c r="D69" s="248"/>
      <c r="E69" s="248"/>
      <c r="AD69" s="203"/>
      <c r="AE69" s="204"/>
      <c r="AF69" s="204"/>
      <c r="AG69" s="204"/>
      <c r="AH69" s="204"/>
      <c r="AI69" s="205"/>
    </row>
    <row r="70" spans="2:35" ht="12" customHeight="1" hidden="1">
      <c r="B70" s="246" t="s">
        <v>72</v>
      </c>
      <c r="C70" s="246"/>
      <c r="D70" s="248"/>
      <c r="E70" s="248"/>
      <c r="AD70" s="203"/>
      <c r="AE70" s="204"/>
      <c r="AF70" s="204"/>
      <c r="AG70" s="204"/>
      <c r="AH70" s="204"/>
      <c r="AI70" s="205"/>
    </row>
    <row r="71" spans="2:35" ht="12" customHeight="1" hidden="1">
      <c r="B71" s="246" t="s">
        <v>144</v>
      </c>
      <c r="C71" s="246"/>
      <c r="D71" s="249"/>
      <c r="E71" s="249"/>
      <c r="AD71" s="203"/>
      <c r="AE71" s="204"/>
      <c r="AF71" s="204"/>
      <c r="AG71" s="204"/>
      <c r="AH71" s="204"/>
      <c r="AI71" s="205"/>
    </row>
    <row r="72" spans="30:35" ht="12" customHeight="1" hidden="1">
      <c r="AD72" s="203"/>
      <c r="AE72" s="204"/>
      <c r="AF72" s="204"/>
      <c r="AG72" s="204"/>
      <c r="AH72" s="204"/>
      <c r="AI72" s="205"/>
    </row>
    <row r="73" spans="1:35" ht="12" customHeight="1" hidden="1">
      <c r="A73" s="250" t="s">
        <v>73</v>
      </c>
      <c r="B73" s="250"/>
      <c r="C73" s="250"/>
      <c r="D73" s="250"/>
      <c r="AD73" s="203"/>
      <c r="AE73" s="204"/>
      <c r="AF73" s="204"/>
      <c r="AG73" s="204"/>
      <c r="AH73" s="204"/>
      <c r="AI73" s="205"/>
    </row>
    <row r="74" spans="2:35" ht="12" customHeight="1" hidden="1">
      <c r="B74" s="246" t="s">
        <v>17</v>
      </c>
      <c r="C74" s="247"/>
      <c r="D74" s="249"/>
      <c r="E74" s="249"/>
      <c r="AD74" s="203"/>
      <c r="AE74" s="204"/>
      <c r="AF74" s="204"/>
      <c r="AG74" s="204"/>
      <c r="AH74" s="204"/>
      <c r="AI74" s="205"/>
    </row>
    <row r="75" spans="30:35" ht="12" customHeight="1" hidden="1">
      <c r="AD75" s="203"/>
      <c r="AE75" s="204"/>
      <c r="AF75" s="204"/>
      <c r="AG75" s="204"/>
      <c r="AH75" s="204"/>
      <c r="AI75" s="205"/>
    </row>
    <row r="76" spans="30:35" ht="12" customHeight="1">
      <c r="AD76" s="203"/>
      <c r="AE76" s="204"/>
      <c r="AF76" s="204"/>
      <c r="AG76" s="204"/>
      <c r="AH76" s="204"/>
      <c r="AI76" s="205"/>
    </row>
    <row r="77" spans="1:35" ht="24" customHeight="1">
      <c r="A77" s="273" t="s">
        <v>182</v>
      </c>
      <c r="B77" s="274"/>
      <c r="C77" s="274"/>
      <c r="D77" s="274"/>
      <c r="E77" s="274"/>
      <c r="F77" s="274"/>
      <c r="G77" s="274"/>
      <c r="H77" s="296">
        <f>IF(SUM(D66:AB66)&lt;0,0,SUM(D66:AB66))</f>
        <v>0</v>
      </c>
      <c r="I77" s="297"/>
      <c r="J77" s="297"/>
      <c r="K77" s="297"/>
      <c r="L77" s="297"/>
      <c r="M77" s="297"/>
      <c r="N77" s="297"/>
      <c r="O77" s="297"/>
      <c r="P77" s="297"/>
      <c r="Q77" s="297"/>
      <c r="R77" s="297"/>
      <c r="S77" s="298"/>
      <c r="AD77" s="203"/>
      <c r="AE77" s="204"/>
      <c r="AF77" s="204"/>
      <c r="AG77" s="204"/>
      <c r="AH77" s="204"/>
      <c r="AI77" s="205"/>
    </row>
    <row r="78" spans="30:35" ht="12.75" customHeight="1">
      <c r="AD78" s="203"/>
      <c r="AE78" s="204"/>
      <c r="AF78" s="204"/>
      <c r="AG78" s="204"/>
      <c r="AH78" s="204"/>
      <c r="AI78" s="205"/>
    </row>
    <row r="79" spans="1:35" ht="24" customHeight="1">
      <c r="A79" s="273" t="s">
        <v>184</v>
      </c>
      <c r="B79" s="274"/>
      <c r="C79" s="274"/>
      <c r="D79" s="274"/>
      <c r="E79" s="274"/>
      <c r="F79" s="274"/>
      <c r="G79" s="274"/>
      <c r="H79" s="276"/>
      <c r="I79" s="277"/>
      <c r="J79" s="277"/>
      <c r="K79" s="277"/>
      <c r="L79" s="277"/>
      <c r="M79" s="277"/>
      <c r="N79" s="277"/>
      <c r="O79" s="277"/>
      <c r="P79" s="277"/>
      <c r="Q79" s="277"/>
      <c r="R79" s="277"/>
      <c r="S79" s="278"/>
      <c r="AD79" s="203"/>
      <c r="AE79" s="204"/>
      <c r="AF79" s="204"/>
      <c r="AG79" s="204"/>
      <c r="AH79" s="204"/>
      <c r="AI79" s="205"/>
    </row>
    <row r="80" spans="30:35" ht="10.5" customHeight="1">
      <c r="AD80" s="203"/>
      <c r="AE80" s="204"/>
      <c r="AF80" s="204"/>
      <c r="AG80" s="204"/>
      <c r="AH80" s="204"/>
      <c r="AI80" s="205"/>
    </row>
    <row r="81" spans="1:35" ht="24" customHeight="1">
      <c r="A81" s="273" t="s">
        <v>183</v>
      </c>
      <c r="B81" s="274"/>
      <c r="C81" s="274"/>
      <c r="D81" s="274"/>
      <c r="E81" s="274"/>
      <c r="F81" s="274"/>
      <c r="G81" s="274"/>
      <c r="H81" s="296">
        <f>H77-H79</f>
        <v>0</v>
      </c>
      <c r="I81" s="297"/>
      <c r="J81" s="297"/>
      <c r="K81" s="297"/>
      <c r="L81" s="297"/>
      <c r="M81" s="297"/>
      <c r="N81" s="297"/>
      <c r="O81" s="297"/>
      <c r="P81" s="297"/>
      <c r="Q81" s="297"/>
      <c r="R81" s="297"/>
      <c r="S81" s="298"/>
      <c r="AD81" s="203"/>
      <c r="AE81" s="204"/>
      <c r="AF81" s="204"/>
      <c r="AG81" s="204"/>
      <c r="AH81" s="204"/>
      <c r="AI81" s="205"/>
    </row>
    <row r="82" spans="30:35" ht="12" customHeight="1">
      <c r="AD82" s="203"/>
      <c r="AE82" s="204"/>
      <c r="AF82" s="204"/>
      <c r="AG82" s="204"/>
      <c r="AH82" s="204"/>
      <c r="AI82" s="205"/>
    </row>
    <row r="83" spans="1:35" ht="12.75" customHeight="1">
      <c r="A83" s="259" t="s">
        <v>159</v>
      </c>
      <c r="B83" s="260"/>
      <c r="C83" s="260"/>
      <c r="D83" s="261"/>
      <c r="E83" s="259" t="s">
        <v>167</v>
      </c>
      <c r="F83" s="260"/>
      <c r="G83" s="260"/>
      <c r="H83" s="260"/>
      <c r="I83" s="260"/>
      <c r="J83" s="260"/>
      <c r="K83" s="260"/>
      <c r="L83" s="260"/>
      <c r="M83" s="260"/>
      <c r="N83" s="260"/>
      <c r="O83" s="260"/>
      <c r="P83" s="260"/>
      <c r="Q83" s="260"/>
      <c r="R83" s="260"/>
      <c r="S83" s="260"/>
      <c r="T83" s="261"/>
      <c r="AD83" s="203"/>
      <c r="AE83" s="204"/>
      <c r="AF83" s="204"/>
      <c r="AG83" s="204"/>
      <c r="AH83" s="204"/>
      <c r="AI83" s="205"/>
    </row>
    <row r="84" spans="1:35" ht="12" customHeight="1">
      <c r="A84" s="262"/>
      <c r="B84" s="263"/>
      <c r="C84" s="263"/>
      <c r="D84" s="264"/>
      <c r="E84" s="299"/>
      <c r="F84" s="299"/>
      <c r="G84" s="299"/>
      <c r="H84" s="299"/>
      <c r="I84" s="299"/>
      <c r="J84" s="299"/>
      <c r="K84" s="299"/>
      <c r="L84" s="299"/>
      <c r="M84" s="299"/>
      <c r="N84" s="299"/>
      <c r="O84" s="299"/>
      <c r="P84" s="299"/>
      <c r="Q84" s="299"/>
      <c r="R84" s="299"/>
      <c r="S84" s="299"/>
      <c r="T84" s="299"/>
      <c r="AD84" s="203"/>
      <c r="AE84" s="204"/>
      <c r="AF84" s="204"/>
      <c r="AG84" s="204"/>
      <c r="AH84" s="204"/>
      <c r="AI84" s="205"/>
    </row>
    <row r="85" spans="1:35" ht="12" customHeight="1">
      <c r="A85" s="265"/>
      <c r="B85" s="266"/>
      <c r="C85" s="266"/>
      <c r="D85" s="267"/>
      <c r="E85" s="299"/>
      <c r="F85" s="299"/>
      <c r="G85" s="299"/>
      <c r="H85" s="299"/>
      <c r="I85" s="299"/>
      <c r="J85" s="299"/>
      <c r="K85" s="299"/>
      <c r="L85" s="299"/>
      <c r="M85" s="299"/>
      <c r="N85" s="299"/>
      <c r="O85" s="299"/>
      <c r="P85" s="299"/>
      <c r="Q85" s="299"/>
      <c r="R85" s="299"/>
      <c r="S85" s="299"/>
      <c r="T85" s="299"/>
      <c r="AD85" s="206"/>
      <c r="AE85" s="207"/>
      <c r="AF85" s="207"/>
      <c r="AG85" s="207"/>
      <c r="AH85" s="207"/>
      <c r="AI85" s="208"/>
    </row>
    <row r="86" spans="1:20" ht="12">
      <c r="A86" s="265"/>
      <c r="B86" s="266"/>
      <c r="C86" s="266"/>
      <c r="D86" s="267"/>
      <c r="E86" s="299"/>
      <c r="F86" s="299"/>
      <c r="G86" s="299"/>
      <c r="H86" s="299"/>
      <c r="I86" s="299"/>
      <c r="J86" s="299"/>
      <c r="K86" s="299"/>
      <c r="L86" s="299"/>
      <c r="M86" s="299"/>
      <c r="N86" s="299"/>
      <c r="O86" s="299"/>
      <c r="P86" s="299"/>
      <c r="Q86" s="299"/>
      <c r="R86" s="299"/>
      <c r="S86" s="299"/>
      <c r="T86" s="299"/>
    </row>
    <row r="87" spans="1:20" ht="12">
      <c r="A87" s="265"/>
      <c r="B87" s="266"/>
      <c r="C87" s="266"/>
      <c r="D87" s="267"/>
      <c r="E87" s="299"/>
      <c r="F87" s="299"/>
      <c r="G87" s="299"/>
      <c r="H87" s="299"/>
      <c r="I87" s="299"/>
      <c r="J87" s="299"/>
      <c r="K87" s="299"/>
      <c r="L87" s="299"/>
      <c r="M87" s="299"/>
      <c r="N87" s="299"/>
      <c r="O87" s="299"/>
      <c r="P87" s="299"/>
      <c r="Q87" s="299"/>
      <c r="R87" s="299"/>
      <c r="S87" s="299"/>
      <c r="T87" s="299"/>
    </row>
    <row r="88" spans="1:20" ht="12">
      <c r="A88" s="265"/>
      <c r="B88" s="266"/>
      <c r="C88" s="266"/>
      <c r="D88" s="267"/>
      <c r="E88" s="299"/>
      <c r="F88" s="299"/>
      <c r="G88" s="299"/>
      <c r="H88" s="299"/>
      <c r="I88" s="299"/>
      <c r="J88" s="299"/>
      <c r="K88" s="299"/>
      <c r="L88" s="299"/>
      <c r="M88" s="299"/>
      <c r="N88" s="299"/>
      <c r="O88" s="299"/>
      <c r="P88" s="299"/>
      <c r="Q88" s="299"/>
      <c r="R88" s="299"/>
      <c r="S88" s="299"/>
      <c r="T88" s="299"/>
    </row>
    <row r="89" spans="1:20" ht="12">
      <c r="A89" s="265"/>
      <c r="B89" s="266"/>
      <c r="C89" s="266"/>
      <c r="D89" s="267"/>
      <c r="E89" s="299"/>
      <c r="F89" s="299"/>
      <c r="G89" s="299"/>
      <c r="H89" s="299"/>
      <c r="I89" s="299"/>
      <c r="J89" s="299"/>
      <c r="K89" s="299"/>
      <c r="L89" s="299"/>
      <c r="M89" s="299"/>
      <c r="N89" s="299"/>
      <c r="O89" s="299"/>
      <c r="P89" s="299"/>
      <c r="Q89" s="299"/>
      <c r="R89" s="299"/>
      <c r="S89" s="299"/>
      <c r="T89" s="299"/>
    </row>
    <row r="90" spans="1:20" ht="12">
      <c r="A90" s="265"/>
      <c r="B90" s="266"/>
      <c r="C90" s="266"/>
      <c r="D90" s="267"/>
      <c r="E90" s="299"/>
      <c r="F90" s="299"/>
      <c r="G90" s="299"/>
      <c r="H90" s="299"/>
      <c r="I90" s="299"/>
      <c r="J90" s="299"/>
      <c r="K90" s="299"/>
      <c r="L90" s="299"/>
      <c r="M90" s="299"/>
      <c r="N90" s="299"/>
      <c r="O90" s="299"/>
      <c r="P90" s="299"/>
      <c r="Q90" s="299"/>
      <c r="R90" s="299"/>
      <c r="S90" s="299"/>
      <c r="T90" s="299"/>
    </row>
    <row r="91" spans="1:20" ht="12">
      <c r="A91" s="265"/>
      <c r="B91" s="266"/>
      <c r="C91" s="266"/>
      <c r="D91" s="267"/>
      <c r="E91" s="299"/>
      <c r="F91" s="299"/>
      <c r="G91" s="299"/>
      <c r="H91" s="299"/>
      <c r="I91" s="299"/>
      <c r="J91" s="299"/>
      <c r="K91" s="299"/>
      <c r="L91" s="299"/>
      <c r="M91" s="299"/>
      <c r="N91" s="299"/>
      <c r="O91" s="299"/>
      <c r="P91" s="299"/>
      <c r="Q91" s="299"/>
      <c r="R91" s="299"/>
      <c r="S91" s="299"/>
      <c r="T91" s="299"/>
    </row>
    <row r="92" spans="1:20" ht="12">
      <c r="A92" s="268"/>
      <c r="B92" s="269"/>
      <c r="C92" s="269"/>
      <c r="D92" s="270"/>
      <c r="E92" s="299"/>
      <c r="F92" s="299"/>
      <c r="G92" s="299"/>
      <c r="H92" s="299"/>
      <c r="I92" s="299"/>
      <c r="J92" s="299"/>
      <c r="K92" s="299"/>
      <c r="L92" s="299"/>
      <c r="M92" s="299"/>
      <c r="N92" s="299"/>
      <c r="O92" s="299"/>
      <c r="P92" s="299"/>
      <c r="Q92" s="299"/>
      <c r="R92" s="299"/>
      <c r="S92" s="299"/>
      <c r="T92" s="299"/>
    </row>
    <row r="93" spans="1:20" ht="15.75" customHeight="1">
      <c r="A93" s="279" t="s">
        <v>160</v>
      </c>
      <c r="B93" s="279"/>
      <c r="C93" s="279"/>
      <c r="D93" s="279"/>
      <c r="E93" s="271"/>
      <c r="F93" s="271"/>
      <c r="G93" s="271"/>
      <c r="H93" s="271"/>
      <c r="I93" s="271"/>
      <c r="J93" s="271"/>
      <c r="K93" s="271"/>
      <c r="L93" s="271"/>
      <c r="M93" s="271"/>
      <c r="N93" s="271"/>
      <c r="O93" s="271"/>
      <c r="P93" s="271"/>
      <c r="Q93" s="271"/>
      <c r="R93" s="271"/>
      <c r="S93" s="271"/>
      <c r="T93" s="271"/>
    </row>
    <row r="94" spans="1:20" ht="15.75" customHeight="1">
      <c r="A94" s="280" t="s">
        <v>166</v>
      </c>
      <c r="B94" s="280"/>
      <c r="C94" s="280"/>
      <c r="D94" s="280"/>
      <c r="E94" s="272" t="str">
        <f>IF('Front page'!A36=0,,'Front page'!A36)</f>
        <v>Type title of the institution in original language here</v>
      </c>
      <c r="F94" s="272"/>
      <c r="G94" s="272"/>
      <c r="H94" s="272"/>
      <c r="I94" s="272"/>
      <c r="J94" s="272"/>
      <c r="K94" s="272"/>
      <c r="L94" s="272"/>
      <c r="M94" s="272"/>
      <c r="N94" s="272"/>
      <c r="O94" s="272"/>
      <c r="P94" s="272"/>
      <c r="Q94" s="272"/>
      <c r="R94" s="272"/>
      <c r="S94" s="272"/>
      <c r="T94" s="272"/>
    </row>
    <row r="95" spans="1:20" ht="15.75" customHeight="1">
      <c r="A95" s="258" t="s">
        <v>161</v>
      </c>
      <c r="B95" s="258"/>
      <c r="C95" s="258"/>
      <c r="D95" s="258"/>
      <c r="E95" s="271"/>
      <c r="F95" s="271"/>
      <c r="G95" s="271"/>
      <c r="H95" s="271"/>
      <c r="I95" s="271"/>
      <c r="J95" s="271"/>
      <c r="K95" s="271"/>
      <c r="L95" s="271"/>
      <c r="M95" s="271"/>
      <c r="N95" s="271"/>
      <c r="O95" s="271"/>
      <c r="P95" s="271"/>
      <c r="Q95" s="271"/>
      <c r="R95" s="271"/>
      <c r="S95" s="271"/>
      <c r="T95" s="271"/>
    </row>
  </sheetData>
  <sheetProtection password="9241" sheet="1"/>
  <mergeCells count="63">
    <mergeCell ref="A81:G81"/>
    <mergeCell ref="H81:S81"/>
    <mergeCell ref="A83:D83"/>
    <mergeCell ref="A62:D62"/>
    <mergeCell ref="B70:C70"/>
    <mergeCell ref="B71:C71"/>
    <mergeCell ref="A68:D68"/>
    <mergeCell ref="AD8:AI28"/>
    <mergeCell ref="B66:C66"/>
    <mergeCell ref="A77:G77"/>
    <mergeCell ref="H77:S77"/>
    <mergeCell ref="B47:C47"/>
    <mergeCell ref="E95:T95"/>
    <mergeCell ref="E84:T92"/>
    <mergeCell ref="B45:C45"/>
    <mergeCell ref="B44:C44"/>
    <mergeCell ref="B15:C15"/>
    <mergeCell ref="B1:G1"/>
    <mergeCell ref="B46:C46"/>
    <mergeCell ref="A3:AB3"/>
    <mergeCell ref="B9:C9"/>
    <mergeCell ref="A4:AB4"/>
    <mergeCell ref="D6:AB6"/>
    <mergeCell ref="A6:A7"/>
    <mergeCell ref="B6:C7"/>
    <mergeCell ref="B8:C8"/>
    <mergeCell ref="B24:C24"/>
    <mergeCell ref="A56:D56"/>
    <mergeCell ref="A50:C50"/>
    <mergeCell ref="B38:C38"/>
    <mergeCell ref="B34:C34"/>
    <mergeCell ref="A93:D93"/>
    <mergeCell ref="A94:D94"/>
    <mergeCell ref="A52:D52"/>
    <mergeCell ref="B49:C49"/>
    <mergeCell ref="B57:C57"/>
    <mergeCell ref="B54:C54"/>
    <mergeCell ref="A95:D95"/>
    <mergeCell ref="E83:T83"/>
    <mergeCell ref="A84:D92"/>
    <mergeCell ref="E93:T93"/>
    <mergeCell ref="E94:T94"/>
    <mergeCell ref="A59:D59"/>
    <mergeCell ref="B60:C60"/>
    <mergeCell ref="B69:C69"/>
    <mergeCell ref="A79:G79"/>
    <mergeCell ref="H79:S79"/>
    <mergeCell ref="B27:C27"/>
    <mergeCell ref="B21:C21"/>
    <mergeCell ref="B31:C31"/>
    <mergeCell ref="B48:C48"/>
    <mergeCell ref="A40:C40"/>
    <mergeCell ref="A43:AB43"/>
    <mergeCell ref="B53:C53"/>
    <mergeCell ref="Z1:AB1"/>
    <mergeCell ref="AD34:AI85"/>
    <mergeCell ref="B63:C63"/>
    <mergeCell ref="B74:C74"/>
    <mergeCell ref="D69:E69"/>
    <mergeCell ref="D70:E70"/>
    <mergeCell ref="D71:E71"/>
    <mergeCell ref="D74:E74"/>
    <mergeCell ref="A73:D73"/>
  </mergeCells>
  <conditionalFormatting sqref="E11">
    <cfRule type="expression" priority="87" dxfId="0" stopIfTrue="1">
      <formula>$AK$8=$AK$7</formula>
    </cfRule>
  </conditionalFormatting>
  <conditionalFormatting sqref="E10">
    <cfRule type="expression" priority="86" dxfId="0" stopIfTrue="1">
      <formula>$AK$8=$AK$7</formula>
    </cfRule>
  </conditionalFormatting>
  <conditionalFormatting sqref="E12">
    <cfRule type="expression" priority="85" dxfId="0" stopIfTrue="1">
      <formula>$AK$8=$AK$7</formula>
    </cfRule>
  </conditionalFormatting>
  <conditionalFormatting sqref="E13">
    <cfRule type="expression" priority="84" dxfId="0" stopIfTrue="1">
      <formula>$AK$8=$AK$7</formula>
    </cfRule>
  </conditionalFormatting>
  <conditionalFormatting sqref="E14">
    <cfRule type="expression" priority="83" dxfId="0" stopIfTrue="1">
      <formula>$AK$8=$AK$7</formula>
    </cfRule>
  </conditionalFormatting>
  <conditionalFormatting sqref="E16">
    <cfRule type="expression" priority="82" dxfId="0" stopIfTrue="1">
      <formula>$AK$8=$AK$7</formula>
    </cfRule>
  </conditionalFormatting>
  <conditionalFormatting sqref="E17">
    <cfRule type="expression" priority="81" dxfId="0" stopIfTrue="1">
      <formula>$AK$8=$AK$7</formula>
    </cfRule>
  </conditionalFormatting>
  <conditionalFormatting sqref="E18">
    <cfRule type="expression" priority="80" dxfId="0" stopIfTrue="1">
      <formula>$AK$8=$AK$7</formula>
    </cfRule>
  </conditionalFormatting>
  <conditionalFormatting sqref="E19">
    <cfRule type="expression" priority="79" dxfId="0" stopIfTrue="1">
      <formula>$AK$8=$AK$7</formula>
    </cfRule>
  </conditionalFormatting>
  <conditionalFormatting sqref="E20">
    <cfRule type="expression" priority="78" dxfId="0" stopIfTrue="1">
      <formula>$AK$8=$AK$7</formula>
    </cfRule>
  </conditionalFormatting>
  <conditionalFormatting sqref="E22">
    <cfRule type="expression" priority="77" dxfId="0" stopIfTrue="1">
      <formula>$AK$8=$AK$7</formula>
    </cfRule>
  </conditionalFormatting>
  <conditionalFormatting sqref="E23">
    <cfRule type="expression" priority="76" dxfId="0" stopIfTrue="1">
      <formula>$AK$8=$AK$7</formula>
    </cfRule>
  </conditionalFormatting>
  <conditionalFormatting sqref="E25">
    <cfRule type="expression" priority="75" dxfId="0" stopIfTrue="1">
      <formula>$AK$8=$AK$7</formula>
    </cfRule>
  </conditionalFormatting>
  <conditionalFormatting sqref="E26">
    <cfRule type="expression" priority="74" dxfId="0" stopIfTrue="1">
      <formula>$AK$8=$AK$7</formula>
    </cfRule>
  </conditionalFormatting>
  <conditionalFormatting sqref="E28">
    <cfRule type="expression" priority="73" dxfId="0" stopIfTrue="1">
      <formula>$AK$8=$AK$7</formula>
    </cfRule>
  </conditionalFormatting>
  <conditionalFormatting sqref="E29">
    <cfRule type="expression" priority="72" dxfId="0" stopIfTrue="1">
      <formula>$AK$8=$AK$7</formula>
    </cfRule>
  </conditionalFormatting>
  <conditionalFormatting sqref="E30">
    <cfRule type="expression" priority="71" dxfId="0" stopIfTrue="1">
      <formula>$AK$8=$AK$7</formula>
    </cfRule>
  </conditionalFormatting>
  <conditionalFormatting sqref="E32">
    <cfRule type="expression" priority="70" dxfId="0" stopIfTrue="1">
      <formula>$AK$8=$AK$7</formula>
    </cfRule>
  </conditionalFormatting>
  <conditionalFormatting sqref="E33">
    <cfRule type="expression" priority="69" dxfId="0" stopIfTrue="1">
      <formula>$AK$8=$AK$7</formula>
    </cfRule>
  </conditionalFormatting>
  <conditionalFormatting sqref="E35">
    <cfRule type="expression" priority="68" dxfId="0" stopIfTrue="1">
      <formula>$AK$8=$AK$7</formula>
    </cfRule>
  </conditionalFormatting>
  <conditionalFormatting sqref="E36">
    <cfRule type="expression" priority="67" dxfId="0" stopIfTrue="1">
      <formula>$AK$8=$AK$7</formula>
    </cfRule>
  </conditionalFormatting>
  <conditionalFormatting sqref="E37">
    <cfRule type="expression" priority="66" dxfId="0" stopIfTrue="1">
      <formula>$AK$8=$AK$7</formula>
    </cfRule>
  </conditionalFormatting>
  <conditionalFormatting sqref="E39">
    <cfRule type="expression" priority="65" dxfId="0" stopIfTrue="1">
      <formula>$AK$8=$AK$7</formula>
    </cfRule>
  </conditionalFormatting>
  <conditionalFormatting sqref="E44">
    <cfRule type="expression" priority="64" dxfId="0" stopIfTrue="1">
      <formula>$AK$8=$AK$7</formula>
    </cfRule>
  </conditionalFormatting>
  <conditionalFormatting sqref="E45">
    <cfRule type="expression" priority="63" dxfId="0" stopIfTrue="1">
      <formula>$AK$8=$AK$7</formula>
    </cfRule>
  </conditionalFormatting>
  <conditionalFormatting sqref="E46">
    <cfRule type="expression" priority="62" dxfId="0" stopIfTrue="1">
      <formula>$AK$8=$AK$7</formula>
    </cfRule>
  </conditionalFormatting>
  <conditionalFormatting sqref="E47">
    <cfRule type="expression" priority="61" dxfId="0" stopIfTrue="1">
      <formula>$AK$8=$AK$7</formula>
    </cfRule>
  </conditionalFormatting>
  <conditionalFormatting sqref="E48">
    <cfRule type="expression" priority="60" dxfId="0" stopIfTrue="1">
      <formula>$AK$8=$AK$7</formula>
    </cfRule>
  </conditionalFormatting>
  <conditionalFormatting sqref="E49">
    <cfRule type="expression" priority="59" dxfId="0" stopIfTrue="1">
      <formula>$AK$8=$AK$7</formula>
    </cfRule>
  </conditionalFormatting>
  <conditionalFormatting sqref="F11">
    <cfRule type="expression" priority="58" dxfId="0" stopIfTrue="1">
      <formula>$AK$9&lt;2</formula>
    </cfRule>
  </conditionalFormatting>
  <conditionalFormatting sqref="F10">
    <cfRule type="expression" priority="57" dxfId="0" stopIfTrue="1">
      <formula>$AK$9&lt;2</formula>
    </cfRule>
  </conditionalFormatting>
  <conditionalFormatting sqref="F12">
    <cfRule type="expression" priority="56" dxfId="0" stopIfTrue="1">
      <formula>$AK$9&lt;2</formula>
    </cfRule>
  </conditionalFormatting>
  <conditionalFormatting sqref="F13">
    <cfRule type="expression" priority="55" dxfId="0" stopIfTrue="1">
      <formula>$AK$9&lt;2</formula>
    </cfRule>
  </conditionalFormatting>
  <conditionalFormatting sqref="F14">
    <cfRule type="expression" priority="54" dxfId="0" stopIfTrue="1">
      <formula>$AK$9&lt;2</formula>
    </cfRule>
  </conditionalFormatting>
  <conditionalFormatting sqref="F16">
    <cfRule type="expression" priority="53" dxfId="0" stopIfTrue="1">
      <formula>$AK$9&lt;2</formula>
    </cfRule>
  </conditionalFormatting>
  <conditionalFormatting sqref="F17">
    <cfRule type="expression" priority="52" dxfId="0" stopIfTrue="1">
      <formula>$AK$9&lt;2</formula>
    </cfRule>
  </conditionalFormatting>
  <conditionalFormatting sqref="F18">
    <cfRule type="expression" priority="51" dxfId="0" stopIfTrue="1">
      <formula>$AK$9&lt;2</formula>
    </cfRule>
  </conditionalFormatting>
  <conditionalFormatting sqref="F19">
    <cfRule type="expression" priority="50" dxfId="0" stopIfTrue="1">
      <formula>$AK$9&lt;2</formula>
    </cfRule>
  </conditionalFormatting>
  <conditionalFormatting sqref="F20">
    <cfRule type="expression" priority="49" dxfId="0" stopIfTrue="1">
      <formula>$AK$9&lt;2</formula>
    </cfRule>
  </conditionalFormatting>
  <conditionalFormatting sqref="F22">
    <cfRule type="expression" priority="48" dxfId="0" stopIfTrue="1">
      <formula>$AK$9&lt;2</formula>
    </cfRule>
  </conditionalFormatting>
  <conditionalFormatting sqref="F23">
    <cfRule type="expression" priority="47" dxfId="0" stopIfTrue="1">
      <formula>$AK$9&lt;2</formula>
    </cfRule>
  </conditionalFormatting>
  <conditionalFormatting sqref="F25">
    <cfRule type="expression" priority="46" dxfId="0" stopIfTrue="1">
      <formula>$AK$9&lt;2</formula>
    </cfRule>
  </conditionalFormatting>
  <conditionalFormatting sqref="F26">
    <cfRule type="expression" priority="45" dxfId="0" stopIfTrue="1">
      <formula>$AK$9&lt;2</formula>
    </cfRule>
  </conditionalFormatting>
  <conditionalFormatting sqref="F28">
    <cfRule type="expression" priority="44" dxfId="0" stopIfTrue="1">
      <formula>$AK$9&lt;2</formula>
    </cfRule>
  </conditionalFormatting>
  <conditionalFormatting sqref="F29">
    <cfRule type="expression" priority="43" dxfId="0" stopIfTrue="1">
      <formula>$AK$9&lt;2</formula>
    </cfRule>
  </conditionalFormatting>
  <conditionalFormatting sqref="F30">
    <cfRule type="expression" priority="42" dxfId="0" stopIfTrue="1">
      <formula>$AK$9&lt;2</formula>
    </cfRule>
  </conditionalFormatting>
  <conditionalFormatting sqref="F32">
    <cfRule type="expression" priority="41" dxfId="0" stopIfTrue="1">
      <formula>$AK$9&lt;2</formula>
    </cfRule>
  </conditionalFormatting>
  <conditionalFormatting sqref="F33">
    <cfRule type="expression" priority="40" dxfId="0" stopIfTrue="1">
      <formula>$AK$9&lt;2</formula>
    </cfRule>
  </conditionalFormatting>
  <conditionalFormatting sqref="F35">
    <cfRule type="expression" priority="39" dxfId="0" stopIfTrue="1">
      <formula>$AK$9&lt;2</formula>
    </cfRule>
  </conditionalFormatting>
  <conditionalFormatting sqref="F36">
    <cfRule type="expression" priority="38" dxfId="0" stopIfTrue="1">
      <formula>$AK$9&lt;2</formula>
    </cfRule>
  </conditionalFormatting>
  <conditionalFormatting sqref="F37">
    <cfRule type="expression" priority="37" dxfId="0" stopIfTrue="1">
      <formula>$AK$9&lt;2</formula>
    </cfRule>
  </conditionalFormatting>
  <conditionalFormatting sqref="F39">
    <cfRule type="expression" priority="36" dxfId="0" stopIfTrue="1">
      <formula>$AK$9&lt;2</formula>
    </cfRule>
  </conditionalFormatting>
  <conditionalFormatting sqref="F44">
    <cfRule type="expression" priority="35" dxfId="0" stopIfTrue="1">
      <formula>$AK$9&lt;2</formula>
    </cfRule>
  </conditionalFormatting>
  <conditionalFormatting sqref="F45">
    <cfRule type="expression" priority="34" dxfId="0" stopIfTrue="1">
      <formula>$AK$9&lt;2</formula>
    </cfRule>
  </conditionalFormatting>
  <conditionalFormatting sqref="F46">
    <cfRule type="expression" priority="33" dxfId="0" stopIfTrue="1">
      <formula>$AK$9&lt;2</formula>
    </cfRule>
  </conditionalFormatting>
  <conditionalFormatting sqref="F47">
    <cfRule type="expression" priority="32" dxfId="0" stopIfTrue="1">
      <formula>$AK$9&lt;2</formula>
    </cfRule>
  </conditionalFormatting>
  <conditionalFormatting sqref="F48">
    <cfRule type="expression" priority="31" dxfId="0" stopIfTrue="1">
      <formula>$AK$9&lt;2</formula>
    </cfRule>
  </conditionalFormatting>
  <conditionalFormatting sqref="F49">
    <cfRule type="expression" priority="30" dxfId="0" stopIfTrue="1">
      <formula>$AK$9&lt;2</formula>
    </cfRule>
  </conditionalFormatting>
  <conditionalFormatting sqref="G10">
    <cfRule type="expression" priority="29" dxfId="0" stopIfTrue="1">
      <formula>$AK$9&lt;3</formula>
    </cfRule>
  </conditionalFormatting>
  <conditionalFormatting sqref="G11">
    <cfRule type="expression" priority="28" dxfId="0" stopIfTrue="1">
      <formula>$AK$9&lt;3</formula>
    </cfRule>
  </conditionalFormatting>
  <conditionalFormatting sqref="G12">
    <cfRule type="expression" priority="27" dxfId="0" stopIfTrue="1">
      <formula>$AK$9&lt;3</formula>
    </cfRule>
  </conditionalFormatting>
  <conditionalFormatting sqref="G13">
    <cfRule type="expression" priority="26" dxfId="0" stopIfTrue="1">
      <formula>$AK$9&lt;3</formula>
    </cfRule>
  </conditionalFormatting>
  <conditionalFormatting sqref="G14">
    <cfRule type="expression" priority="25" dxfId="0" stopIfTrue="1">
      <formula>$AK$9&lt;3</formula>
    </cfRule>
  </conditionalFormatting>
  <conditionalFormatting sqref="G16">
    <cfRule type="expression" priority="24" dxfId="0" stopIfTrue="1">
      <formula>$AK$9&lt;3</formula>
    </cfRule>
  </conditionalFormatting>
  <conditionalFormatting sqref="G17">
    <cfRule type="expression" priority="23" dxfId="0" stopIfTrue="1">
      <formula>$AK$9&lt;3</formula>
    </cfRule>
  </conditionalFormatting>
  <conditionalFormatting sqref="G18">
    <cfRule type="expression" priority="22" dxfId="0" stopIfTrue="1">
      <formula>$AK$9&lt;3</formula>
    </cfRule>
  </conditionalFormatting>
  <conditionalFormatting sqref="G19">
    <cfRule type="expression" priority="21" dxfId="0" stopIfTrue="1">
      <formula>$AK$9&lt;3</formula>
    </cfRule>
  </conditionalFormatting>
  <conditionalFormatting sqref="G20">
    <cfRule type="expression" priority="20" dxfId="0" stopIfTrue="1">
      <formula>$AK$9&lt;3</formula>
    </cfRule>
  </conditionalFormatting>
  <conditionalFormatting sqref="G22">
    <cfRule type="expression" priority="19" dxfId="0" stopIfTrue="1">
      <formula>$AK$9&lt;3</formula>
    </cfRule>
  </conditionalFormatting>
  <conditionalFormatting sqref="G23">
    <cfRule type="expression" priority="18" dxfId="0" stopIfTrue="1">
      <formula>$AK$9&lt;3</formula>
    </cfRule>
  </conditionalFormatting>
  <conditionalFormatting sqref="G25">
    <cfRule type="expression" priority="17" dxfId="0" stopIfTrue="1">
      <formula>$AK$9&lt;3</formula>
    </cfRule>
  </conditionalFormatting>
  <conditionalFormatting sqref="G26">
    <cfRule type="expression" priority="16" dxfId="0" stopIfTrue="1">
      <formula>$AK$9&lt;3</formula>
    </cfRule>
  </conditionalFormatting>
  <conditionalFormatting sqref="G28">
    <cfRule type="expression" priority="15" dxfId="0" stopIfTrue="1">
      <formula>$AK$9&lt;3</formula>
    </cfRule>
  </conditionalFormatting>
  <conditionalFormatting sqref="G29">
    <cfRule type="expression" priority="14" dxfId="0" stopIfTrue="1">
      <formula>$AK$9&lt;3</formula>
    </cfRule>
  </conditionalFormatting>
  <conditionalFormatting sqref="G30">
    <cfRule type="expression" priority="13" dxfId="0" stopIfTrue="1">
      <formula>$AK$9&lt;3</formula>
    </cfRule>
  </conditionalFormatting>
  <conditionalFormatting sqref="G32">
    <cfRule type="expression" priority="12" dxfId="0" stopIfTrue="1">
      <formula>$AK$9&lt;3</formula>
    </cfRule>
  </conditionalFormatting>
  <conditionalFormatting sqref="G33">
    <cfRule type="expression" priority="11" dxfId="0" stopIfTrue="1">
      <formula>$AK$9&lt;3</formula>
    </cfRule>
  </conditionalFormatting>
  <conditionalFormatting sqref="G35">
    <cfRule type="expression" priority="10" dxfId="0" stopIfTrue="1">
      <formula>$AK$9&lt;3</formula>
    </cfRule>
  </conditionalFormatting>
  <conditionalFormatting sqref="G36">
    <cfRule type="expression" priority="9" dxfId="0" stopIfTrue="1">
      <formula>$AK$9&lt;3</formula>
    </cfRule>
  </conditionalFormatting>
  <conditionalFormatting sqref="G37">
    <cfRule type="expression" priority="8" dxfId="0" stopIfTrue="1">
      <formula>$AK$9&lt;3</formula>
    </cfRule>
  </conditionalFormatting>
  <conditionalFormatting sqref="G39">
    <cfRule type="expression" priority="7" dxfId="0" stopIfTrue="1">
      <formula>$AK$9&lt;3</formula>
    </cfRule>
  </conditionalFormatting>
  <conditionalFormatting sqref="G44">
    <cfRule type="expression" priority="6" dxfId="0" stopIfTrue="1">
      <formula>$AK$9&lt;3</formula>
    </cfRule>
  </conditionalFormatting>
  <conditionalFormatting sqref="G45">
    <cfRule type="expression" priority="5" dxfId="0" stopIfTrue="1">
      <formula>$AK$9&lt;3</formula>
    </cfRule>
  </conditionalFormatting>
  <conditionalFormatting sqref="G46">
    <cfRule type="expression" priority="4" dxfId="0" stopIfTrue="1">
      <formula>$AK$9&lt;3</formula>
    </cfRule>
  </conditionalFormatting>
  <conditionalFormatting sqref="G47">
    <cfRule type="expression" priority="3" dxfId="0" stopIfTrue="1">
      <formula>$AK$9&lt;3</formula>
    </cfRule>
  </conditionalFormatting>
  <conditionalFormatting sqref="G48">
    <cfRule type="expression" priority="2" dxfId="0" stopIfTrue="1">
      <formula>$AK$9&lt;3</formula>
    </cfRule>
  </conditionalFormatting>
  <conditionalFormatting sqref="G49">
    <cfRule type="expression" priority="1" dxfId="0" stopIfTrue="1">
      <formula>$AK$9&lt;3</formula>
    </cfRule>
  </conditionalFormatting>
  <printOptions horizontalCentered="1"/>
  <pageMargins left="0.07874015748031496" right="0.11811023622047245" top="0.5905511811023623" bottom="0.7480314960629921" header="0.31496062992125984" footer="0.31496062992125984"/>
  <pageSetup fitToHeight="2" horizontalDpi="600" verticalDpi="600" orientation="landscape" paperSize="9" scale="51"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Gintas Janusonis</dc:creator>
  <cp:keywords/>
  <dc:description/>
  <cp:lastModifiedBy>Ināra Buda</cp:lastModifiedBy>
  <cp:lastPrinted>2016-07-01T12:35:11Z</cp:lastPrinted>
  <dcterms:created xsi:type="dcterms:W3CDTF">2009-03-17T13:42:16Z</dcterms:created>
  <dcterms:modified xsi:type="dcterms:W3CDTF">2016-07-08T06:08:11Z</dcterms:modified>
  <cp:category/>
  <cp:version/>
  <cp:contentType/>
  <cp:contentStatus/>
</cp:coreProperties>
</file>